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285" windowWidth="13530" windowHeight="9375" tabRatio="610" activeTab="1"/>
  </bookViews>
  <sheets>
    <sheet name="Pr. 14(13)-3A" sheetId="12" r:id="rId1"/>
    <sheet name="Sol" sheetId="10" r:id="rId2"/>
  </sheets>
  <definedNames>
    <definedName name="_xlnm.Print_Area" localSheetId="0">'Pr. 14(13)-3A'!$A$1:$AA$13</definedName>
  </definedNames>
  <calcPr calcId="145621" fullPrecision="0"/>
</workbook>
</file>

<file path=xl/calcChain.xml><?xml version="1.0" encoding="utf-8"?>
<calcChain xmlns="http://schemas.openxmlformats.org/spreadsheetml/2006/main">
  <c r="H70" i="12" l="1"/>
  <c r="P70" i="12"/>
  <c r="E5" i="10"/>
  <c r="A5" i="12" s="1"/>
  <c r="N30" i="10"/>
  <c r="N36" i="10"/>
  <c r="N42" i="10"/>
  <c r="N44" i="10"/>
  <c r="N46" i="10" s="1"/>
  <c r="N55" i="10"/>
  <c r="N70" i="10" s="1"/>
  <c r="K56" i="10"/>
  <c r="K57" i="10"/>
  <c r="K70" i="10" s="1"/>
  <c r="N58" i="10"/>
  <c r="N59" i="10"/>
  <c r="K60" i="10"/>
  <c r="K64" i="10"/>
  <c r="H70" i="10"/>
  <c r="P70" i="10"/>
  <c r="K89" i="10"/>
  <c r="N89" i="10"/>
  <c r="O46" i="12" l="1"/>
  <c r="O44" i="12"/>
  <c r="L41" i="12"/>
  <c r="L40" i="12"/>
  <c r="L39" i="12"/>
  <c r="O36" i="12"/>
  <c r="H35" i="12"/>
  <c r="H34" i="12"/>
  <c r="H33" i="12"/>
  <c r="L29" i="12"/>
  <c r="L28" i="12"/>
  <c r="L27" i="12"/>
  <c r="L26" i="12"/>
  <c r="L24" i="12"/>
  <c r="L20" i="12"/>
  <c r="A11" i="12"/>
  <c r="O45" i="12"/>
  <c r="O42" i="12"/>
  <c r="H41" i="12"/>
  <c r="H40" i="12"/>
  <c r="H39" i="12"/>
  <c r="L35" i="12"/>
  <c r="L34" i="12"/>
  <c r="L33" i="12"/>
  <c r="O30" i="12"/>
  <c r="I29" i="12"/>
  <c r="I28" i="12"/>
  <c r="I27" i="12"/>
  <c r="I26" i="12"/>
  <c r="L23" i="12"/>
  <c r="A12" i="12"/>
  <c r="AE2" i="12" l="1"/>
  <c r="AE6" i="12"/>
  <c r="AE4" i="12"/>
  <c r="AE8" i="12" l="1"/>
  <c r="AE10" i="12" s="1"/>
  <c r="E5" i="12" s="1"/>
</calcChain>
</file>

<file path=xl/comments1.xml><?xml version="1.0" encoding="utf-8"?>
<comments xmlns="http://schemas.openxmlformats.org/spreadsheetml/2006/main">
  <authors>
    <author>Mark Sears</author>
  </authors>
  <commentList>
    <comment ref="J55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5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J55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5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<sst xmlns="http://schemas.openxmlformats.org/spreadsheetml/2006/main" count="208" uniqueCount="112">
  <si>
    <t>Name:</t>
  </si>
  <si>
    <t>Section:</t>
  </si>
  <si>
    <t>Cash</t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</si>
  <si>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</si>
  <si>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</si>
  <si>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</si>
  <si>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</si>
  <si>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</si>
  <si>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</si>
  <si>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</si>
  <si>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</si>
  <si>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</si>
  <si>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</si>
  <si>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</si>
  <si>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</si>
  <si>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</si>
  <si>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</si>
  <si>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Supplies expense</t>
  </si>
  <si>
    <t>Insurance expense</t>
  </si>
  <si>
    <t>Salary expense</t>
  </si>
  <si>
    <t>Rent expense</t>
  </si>
  <si>
    <t>Miscellaneous expense</t>
  </si>
  <si>
    <t>Rent revenue</t>
  </si>
  <si>
    <t>Wages expense</t>
  </si>
  <si>
    <t>Depreciation expense - building</t>
  </si>
  <si>
    <t>Depreciation expense - equipment</t>
  </si>
  <si>
    <t>Service revenue</t>
  </si>
  <si>
    <t>[Key code here]</t>
  </si>
  <si>
    <t>Cash flows from operating activities:</t>
  </si>
  <si>
    <t>Adjustments to reconcile net income to net cash</t>
  </si>
  <si>
    <t>flow from operating activities:</t>
  </si>
  <si>
    <t>Depreciation</t>
  </si>
  <si>
    <t>Changes in current operating assets and liabilities:</t>
  </si>
  <si>
    <t xml:space="preserve">Score:    </t>
  </si>
  <si>
    <t xml:space="preserve">Key Code:    </t>
  </si>
  <si>
    <t>Statement of Cash Flows</t>
  </si>
  <si>
    <t>Cash flows from investing activities:</t>
  </si>
  <si>
    <t>Less cash paid for purchase of equipment</t>
  </si>
  <si>
    <t>Cash flows from financing activities:</t>
  </si>
  <si>
    <t>Cash at the beginning of the year</t>
  </si>
  <si>
    <t>Cash at the end of the year</t>
  </si>
  <si>
    <t>Less cash paid for dividends</t>
  </si>
  <si>
    <t>Accounts receivable (net)</t>
  </si>
  <si>
    <t>Equipment</t>
  </si>
  <si>
    <t>Accounts payable</t>
  </si>
  <si>
    <t>Retained earnings</t>
  </si>
  <si>
    <t>Totals</t>
  </si>
  <si>
    <t xml:space="preserve">Paid-in capital in excess of par </t>
  </si>
  <si>
    <t>Operating activities:</t>
  </si>
  <si>
    <t>Purchase of equipment</t>
  </si>
  <si>
    <t>Investing activities:</t>
  </si>
  <si>
    <t>Accum. depr. - equipment</t>
  </si>
  <si>
    <t>Balance,</t>
  </si>
  <si>
    <t>Debit</t>
  </si>
  <si>
    <t>Credit</t>
  </si>
  <si>
    <t>Transactions</t>
  </si>
  <si>
    <t>Optional:</t>
  </si>
  <si>
    <t>Spreadsheet (Work Sheet) for Statement of Cash Flows</t>
  </si>
  <si>
    <t>(l)</t>
  </si>
  <si>
    <t>(k)</t>
  </si>
  <si>
    <t>(i)</t>
  </si>
  <si>
    <t>(h)</t>
  </si>
  <si>
    <t>(e)</t>
  </si>
  <si>
    <t>(b)</t>
  </si>
  <si>
    <t>(j)</t>
  </si>
  <si>
    <t>(g)</t>
  </si>
  <si>
    <t>(f)</t>
  </si>
  <si>
    <t>(d)</t>
  </si>
  <si>
    <t>(c)</t>
  </si>
  <si>
    <t>(a)</t>
  </si>
  <si>
    <t>but is provided as an aid in determining amounts for the statement.</t>
  </si>
  <si>
    <t>An asterisk (*) will appear to the right of an incorrect entry.  The optional work sheet will not be graded,</t>
  </si>
  <si>
    <t>Net cash flow used for investing activities</t>
  </si>
  <si>
    <t>Increase (decrease) in cash</t>
  </si>
  <si>
    <t>Prepaid expenses</t>
  </si>
  <si>
    <t>Payment of cash dividends</t>
  </si>
  <si>
    <t>Net income (loss)</t>
  </si>
  <si>
    <t>Loss on sale of land</t>
  </si>
  <si>
    <t>Increase in accounts receivable</t>
  </si>
  <si>
    <t>Increase in inventories</t>
  </si>
  <si>
    <t>Decrease in prepaid expenses</t>
  </si>
  <si>
    <t>Decrease in accounts payable</t>
  </si>
  <si>
    <t>Cash received from land sold</t>
  </si>
  <si>
    <t>Less cash paid for acquisition of building</t>
  </si>
  <si>
    <t>Cash received from issuance of bonds payable</t>
  </si>
  <si>
    <t>Cash received from issuance of common stock</t>
  </si>
  <si>
    <t>Inventories</t>
  </si>
  <si>
    <t>Land</t>
  </si>
  <si>
    <t>Buildings</t>
  </si>
  <si>
    <t>Accum. depr. - buildings</t>
  </si>
  <si>
    <t>Bonds payable</t>
  </si>
  <si>
    <t>(o)</t>
  </si>
  <si>
    <t>(m)</t>
  </si>
  <si>
    <t>(n)</t>
  </si>
  <si>
    <t>Net loss</t>
  </si>
  <si>
    <t>Depreciation - equipment</t>
  </si>
  <si>
    <t>Depreciation - buildings</t>
  </si>
  <si>
    <t>Acquisition of building</t>
  </si>
  <si>
    <t>Sale of land</t>
  </si>
  <si>
    <t>Financing activiities:</t>
  </si>
  <si>
    <t>Issuance of bonds payable</t>
  </si>
  <si>
    <t>Issuance of common stock</t>
  </si>
  <si>
    <t>Net decrease in cash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</si>
  <si>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</si>
  <si>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WHITMAN CO.</t>
  </si>
  <si>
    <t>Common stock, $25 par</t>
  </si>
  <si>
    <t>Net cash flow used for operating activities</t>
  </si>
  <si>
    <t>Net cash flow from financing activities</t>
  </si>
  <si>
    <t>Dec. 31, 2015</t>
  </si>
  <si>
    <t>For the Year Ended December 31, 2016</t>
  </si>
  <si>
    <t>Dec. 31, 2016</t>
  </si>
  <si>
    <t>Problem 14(13)-3A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</si>
</sst>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</fills>
  <borders count="2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41" fontId="4" fillId="2" borderId="1" xfId="0" applyNumberFormat="1" applyFont="1" applyFill="1" applyBorder="1" applyProtection="1">
      <protection locked="0"/>
    </xf>
    <xf numFmtId="0" fontId="4" fillId="0" borderId="0" xfId="0" applyFont="1"/>
    <xf numFmtId="0" fontId="4" fillId="0" borderId="0" xfId="0" applyFont="1" applyFill="1"/>
    <xf numFmtId="0" fontId="5" fillId="3" borderId="2" xfId="0" applyFont="1" applyFill="1" applyBorder="1" applyProtection="1">
      <protection hidden="1"/>
    </xf>
    <xf numFmtId="41" fontId="4" fillId="3" borderId="0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  <protection hidden="1"/>
    </xf>
    <xf numFmtId="42" fontId="4" fillId="2" borderId="1" xfId="0" applyNumberFormat="1" applyFont="1" applyFill="1" applyBorder="1" applyProtection="1">
      <protection locked="0"/>
    </xf>
    <xf numFmtId="41" fontId="4" fillId="2" borderId="3" xfId="0" applyNumberFormat="1" applyFont="1" applyFill="1" applyBorder="1" applyProtection="1">
      <protection locked="0"/>
    </xf>
    <xf numFmtId="0" fontId="5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Protection="1"/>
    <xf numFmtId="0" fontId="13" fillId="0" borderId="0" xfId="0" applyFont="1"/>
    <xf numFmtId="0" fontId="5" fillId="0" borderId="0" xfId="0" applyFont="1" applyBorder="1" applyAlignment="1"/>
    <xf numFmtId="0" fontId="4" fillId="4" borderId="4" xfId="0" applyNumberFormat="1" applyFont="1" applyFill="1" applyBorder="1" applyAlignment="1">
      <alignment horizontal="left" vertical="center"/>
    </xf>
    <xf numFmtId="0" fontId="4" fillId="4" borderId="0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3" fillId="0" borderId="0" xfId="0" quotePrefix="1" applyFont="1"/>
    <xf numFmtId="9" fontId="0" fillId="0" borderId="5" xfId="1" applyFont="1" applyBorder="1"/>
    <xf numFmtId="0" fontId="3" fillId="0" borderId="6" xfId="0" applyFont="1" applyBorder="1"/>
    <xf numFmtId="0" fontId="13" fillId="3" borderId="7" xfId="0" applyFont="1" applyFill="1" applyBorder="1" applyAlignment="1" applyProtection="1">
      <alignment horizontal="left"/>
      <protection hidden="1"/>
    </xf>
    <xf numFmtId="0" fontId="13" fillId="3" borderId="8" xfId="0" applyFont="1" applyFill="1" applyBorder="1" applyAlignment="1" applyProtection="1">
      <alignment horizontal="left"/>
      <protection hidden="1"/>
    </xf>
    <xf numFmtId="0" fontId="4" fillId="3" borderId="0" xfId="0" applyFont="1" applyFill="1" applyAlignment="1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4" fillId="0" borderId="0" xfId="0" applyFont="1" applyAlignment="1" applyProtection="1"/>
    <xf numFmtId="0" fontId="11" fillId="5" borderId="0" xfId="0" applyNumberFormat="1" applyFont="1" applyFill="1" applyBorder="1" applyAlignment="1" applyProtection="1">
      <alignment horizontal="left" vertical="center"/>
    </xf>
    <xf numFmtId="0" fontId="4" fillId="4" borderId="4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Protection="1"/>
    <xf numFmtId="0" fontId="5" fillId="0" borderId="0" xfId="0" applyFont="1" applyProtection="1"/>
    <xf numFmtId="0" fontId="3" fillId="0" borderId="0" xfId="0" applyFont="1" applyProtection="1"/>
    <xf numFmtId="0" fontId="4" fillId="3" borderId="0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4" fillId="3" borderId="9" xfId="0" applyFont="1" applyFill="1" applyBorder="1" applyProtection="1"/>
    <xf numFmtId="0" fontId="13" fillId="0" borderId="0" xfId="0" applyFont="1" applyProtection="1">
      <protection hidden="1"/>
    </xf>
    <xf numFmtId="0" fontId="4" fillId="3" borderId="2" xfId="0" applyFont="1" applyFill="1" applyBorder="1" applyAlignment="1" applyProtection="1">
      <alignment horizontal="center"/>
    </xf>
    <xf numFmtId="0" fontId="4" fillId="3" borderId="10" xfId="0" quotePrefix="1" applyFont="1" applyFill="1" applyBorder="1" applyAlignment="1" applyProtection="1">
      <alignment horizontal="center"/>
    </xf>
    <xf numFmtId="0" fontId="4" fillId="3" borderId="4" xfId="0" applyFont="1" applyFill="1" applyBorder="1" applyProtection="1"/>
    <xf numFmtId="0" fontId="4" fillId="3" borderId="0" xfId="0" applyFont="1" applyFill="1" applyBorder="1" applyProtection="1"/>
    <xf numFmtId="42" fontId="4" fillId="2" borderId="1" xfId="0" applyNumberFormat="1" applyFont="1" applyFill="1" applyBorder="1" applyProtection="1"/>
    <xf numFmtId="0" fontId="4" fillId="3" borderId="2" xfId="0" applyFont="1" applyFill="1" applyBorder="1" applyProtection="1"/>
    <xf numFmtId="41" fontId="4" fillId="2" borderId="1" xfId="0" applyNumberFormat="1" applyFont="1" applyFill="1" applyBorder="1" applyProtection="1"/>
    <xf numFmtId="41" fontId="4" fillId="2" borderId="3" xfId="0" applyNumberFormat="1" applyFont="1" applyFill="1" applyBorder="1" applyProtection="1"/>
    <xf numFmtId="0" fontId="4" fillId="3" borderId="11" xfId="0" applyFont="1" applyFill="1" applyBorder="1" applyProtection="1"/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4" fillId="3" borderId="0" xfId="0" quotePrefix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 indent="2"/>
    </xf>
    <xf numFmtId="0" fontId="3" fillId="0" borderId="0" xfId="0" applyFont="1" applyBorder="1"/>
    <xf numFmtId="0" fontId="4" fillId="3" borderId="0" xfId="0" applyFont="1" applyFill="1" applyBorder="1" applyAlignment="1" applyProtection="1">
      <alignment horizontal="left"/>
    </xf>
    <xf numFmtId="0" fontId="13" fillId="3" borderId="2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4" fillId="3" borderId="0" xfId="0" applyFont="1" applyFill="1" applyAlignment="1" applyProtection="1"/>
    <xf numFmtId="42" fontId="4" fillId="2" borderId="13" xfId="0" applyNumberFormat="1" applyFont="1" applyFill="1" applyBorder="1" applyProtection="1"/>
    <xf numFmtId="42" fontId="4" fillId="2" borderId="13" xfId="0" applyNumberFormat="1" applyFont="1" applyFill="1" applyBorder="1" applyProtection="1">
      <protection locked="0"/>
    </xf>
    <xf numFmtId="41" fontId="4" fillId="2" borderId="14" xfId="0" applyNumberFormat="1" applyFont="1" applyFill="1" applyBorder="1" applyProtection="1"/>
    <xf numFmtId="0" fontId="2" fillId="0" borderId="0" xfId="0" applyFont="1" applyProtection="1"/>
    <xf numFmtId="49" fontId="3" fillId="2" borderId="15" xfId="0" applyNumberFormat="1" applyFont="1" applyFill="1" applyBorder="1"/>
    <xf numFmtId="41" fontId="4" fillId="3" borderId="6" xfId="0" applyNumberFormat="1" applyFont="1" applyFill="1" applyBorder="1"/>
    <xf numFmtId="41" fontId="4" fillId="3" borderId="16" xfId="0" applyNumberFormat="1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2" fillId="0" borderId="0" xfId="0" applyFont="1"/>
    <xf numFmtId="0" fontId="3" fillId="3" borderId="4" xfId="0" applyFont="1" applyFill="1" applyBorder="1"/>
    <xf numFmtId="0" fontId="16" fillId="3" borderId="0" xfId="0" applyFont="1" applyFill="1" applyBorder="1" applyAlignment="1">
      <alignment horizontal="center"/>
    </xf>
    <xf numFmtId="0" fontId="3" fillId="3" borderId="2" xfId="0" applyFont="1" applyFill="1" applyBorder="1"/>
    <xf numFmtId="0" fontId="16" fillId="3" borderId="0" xfId="0" quotePrefix="1" applyFont="1" applyFill="1" applyBorder="1" applyAlignment="1">
      <alignment horizontal="center"/>
    </xf>
    <xf numFmtId="0" fontId="4" fillId="3" borderId="0" xfId="0" applyFont="1" applyFill="1" applyBorder="1"/>
    <xf numFmtId="41" fontId="4" fillId="3" borderId="0" xfId="0" applyNumberFormat="1" applyFont="1" applyFill="1" applyBorder="1"/>
    <xf numFmtId="41" fontId="3" fillId="3" borderId="0" xfId="0" applyNumberFormat="1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41" fontId="4" fillId="2" borderId="17" xfId="0" applyNumberFormat="1" applyFont="1" applyFill="1" applyBorder="1"/>
    <xf numFmtId="41" fontId="4" fillId="2" borderId="18" xfId="0" applyNumberFormat="1" applyFont="1" applyFill="1" applyBorder="1"/>
    <xf numFmtId="41" fontId="4" fillId="2" borderId="19" xfId="0" applyNumberFormat="1" applyFont="1" applyFill="1" applyBorder="1"/>
    <xf numFmtId="41" fontId="4" fillId="2" borderId="20" xfId="0" applyNumberFormat="1" applyFont="1" applyFill="1" applyBorder="1"/>
    <xf numFmtId="49" fontId="3" fillId="2" borderId="15" xfId="0" applyNumberFormat="1" applyFont="1" applyFill="1" applyBorder="1" applyAlignment="1">
      <alignment horizontal="center"/>
    </xf>
    <xf numFmtId="41" fontId="4" fillId="2" borderId="14" xfId="0" applyNumberFormat="1" applyFont="1" applyFill="1" applyBorder="1" applyProtection="1">
      <protection locked="0"/>
    </xf>
    <xf numFmtId="49" fontId="3" fillId="2" borderId="15" xfId="0" applyNumberFormat="1" applyFont="1" applyFill="1" applyBorder="1" applyAlignment="1" applyProtection="1">
      <alignment horizontal="center"/>
      <protection locked="0"/>
    </xf>
    <xf numFmtId="41" fontId="4" fillId="2" borderId="17" xfId="0" applyNumberFormat="1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41" fontId="4" fillId="2" borderId="19" xfId="0" applyNumberFormat="1" applyFont="1" applyFill="1" applyBorder="1" applyProtection="1">
      <protection locked="0"/>
    </xf>
    <xf numFmtId="41" fontId="4" fillId="2" borderId="20" xfId="0" applyNumberFormat="1" applyFont="1" applyFill="1" applyBorder="1" applyProtection="1">
      <protection locked="0"/>
    </xf>
    <xf numFmtId="41" fontId="4" fillId="2" borderId="18" xfId="0" applyNumberFormat="1" applyFont="1" applyFill="1" applyBorder="1" applyProtection="1">
      <protection locked="0"/>
    </xf>
    <xf numFmtId="0" fontId="17" fillId="0" borderId="0" xfId="0" applyFont="1" applyProtection="1"/>
    <xf numFmtId="0" fontId="2" fillId="3" borderId="0" xfId="0" applyFont="1" applyFill="1" applyBorder="1" applyProtection="1"/>
    <xf numFmtId="0" fontId="18" fillId="5" borderId="4" xfId="0" applyNumberFormat="1" applyFont="1" applyFill="1" applyBorder="1" applyAlignment="1" applyProtection="1">
      <alignment horizontal="left" vertical="center"/>
    </xf>
    <xf numFmtId="0" fontId="18" fillId="5" borderId="4" xfId="0" applyNumberFormat="1" applyFont="1" applyFill="1" applyBorder="1" applyAlignment="1">
      <alignment horizontal="left" vertical="center"/>
    </xf>
    <xf numFmtId="0" fontId="0" fillId="0" borderId="4" xfId="0" applyBorder="1"/>
    <xf numFmtId="0" fontId="0" fillId="0" borderId="4" xfId="0" applyBorder="1" applyProtection="1"/>
    <xf numFmtId="0" fontId="4" fillId="2" borderId="21" xfId="0" applyFont="1" applyFill="1" applyBorder="1" applyAlignment="1" applyProtection="1">
      <alignment horizontal="left" indent="2"/>
      <protection locked="0"/>
    </xf>
    <xf numFmtId="0" fontId="0" fillId="0" borderId="22" xfId="0" applyBorder="1" applyAlignment="1" applyProtection="1">
      <alignment horizontal="left" indent="2"/>
      <protection locked="0"/>
    </xf>
    <xf numFmtId="0" fontId="0" fillId="0" borderId="23" xfId="0" applyBorder="1" applyAlignment="1" applyProtection="1">
      <alignment horizontal="left" indent="2"/>
      <protection locked="0"/>
    </xf>
    <xf numFmtId="0" fontId="4" fillId="3" borderId="0" xfId="0" applyFont="1" applyFill="1" applyBorder="1" applyAlignment="1" applyProtection="1"/>
    <xf numFmtId="0" fontId="0" fillId="0" borderId="0" xfId="0" applyAlignment="1" applyProtection="1"/>
    <xf numFmtId="0" fontId="10" fillId="0" borderId="0" xfId="0" applyFont="1" applyAlignment="1" applyProtection="1">
      <alignment horizontal="left"/>
    </xf>
    <xf numFmtId="0" fontId="2" fillId="3" borderId="11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12" fillId="6" borderId="4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2" fillId="3" borderId="9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24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indent="1"/>
    </xf>
    <xf numFmtId="0" fontId="0" fillId="0" borderId="0" xfId="0" applyAlignment="1">
      <alignment horizontal="right" indent="1"/>
    </xf>
    <xf numFmtId="0" fontId="0" fillId="0" borderId="2" xfId="0" applyBorder="1" applyAlignment="1">
      <alignment horizontal="right" indent="1"/>
    </xf>
    <xf numFmtId="49" fontId="0" fillId="2" borderId="11" xfId="0" applyNumberFormat="1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49" fontId="0" fillId="2" borderId="25" xfId="0" applyNumberFormat="1" applyFill="1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6" fillId="5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6" xfId="0" applyFont="1" applyFill="1" applyBorder="1" applyAlignment="1">
      <alignment horizontal="center"/>
    </xf>
    <xf numFmtId="0" fontId="4" fillId="2" borderId="21" xfId="0" applyFont="1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9" fontId="8" fillId="0" borderId="6" xfId="1" applyFont="1" applyBorder="1" applyAlignment="1" applyProtection="1">
      <alignment horizontal="left"/>
      <protection hidden="1"/>
    </xf>
    <xf numFmtId="0" fontId="0" fillId="0" borderId="6" xfId="0" applyBorder="1" applyAlignme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4" fillId="2" borderId="21" xfId="0" applyFont="1" applyFill="1" applyBorder="1" applyAlignment="1" applyProtection="1">
      <alignment horizontal="left"/>
    </xf>
    <xf numFmtId="0" fontId="0" fillId="0" borderId="22" xfId="0" applyBorder="1" applyAlignment="1" applyProtection="1">
      <alignment horizontal="left"/>
    </xf>
    <xf numFmtId="0" fontId="0" fillId="0" borderId="23" xfId="0" applyBorder="1" applyAlignment="1" applyProtection="1">
      <alignment horizontal="left"/>
    </xf>
    <xf numFmtId="0" fontId="4" fillId="2" borderId="21" xfId="0" applyFont="1" applyFill="1" applyBorder="1" applyAlignment="1" applyProtection="1">
      <alignment horizontal="left" indent="2"/>
    </xf>
    <xf numFmtId="0" fontId="0" fillId="0" borderId="22" xfId="0" applyBorder="1" applyAlignment="1" applyProtection="1">
      <alignment horizontal="left" indent="2"/>
    </xf>
    <xf numFmtId="0" fontId="0" fillId="0" borderId="23" xfId="0" applyBorder="1" applyAlignment="1" applyProtection="1">
      <alignment horizontal="left" indent="2"/>
    </xf>
    <xf numFmtId="0" fontId="0" fillId="0" borderId="0" xfId="0" applyAlignment="1" applyProtection="1">
      <alignment horizontal="right" indent="1"/>
    </xf>
    <xf numFmtId="0" fontId="0" fillId="0" borderId="0" xfId="0" applyBorder="1" applyAlignment="1" applyProtection="1">
      <alignment horizontal="right" indent="1"/>
    </xf>
    <xf numFmtId="49" fontId="0" fillId="2" borderId="11" xfId="0" applyNumberFormat="1" applyFill="1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49" fontId="0" fillId="2" borderId="25" xfId="0" applyNumberFormat="1" applyFill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5" fillId="0" borderId="4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2" fillId="6" borderId="4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90"/>
  <sheetViews>
    <sheetView showGridLines="0" zoomScaleNormal="100" workbookViewId="0">
      <selection activeCell="E2" sqref="E2:K2"/>
    </sheetView>
  </sheetViews>
  <sheetFormatPr defaultRowHeight="12.75" x14ac:dyDescent="0.2"/>
  <cols>
    <col min="1" max="2" width="3.7109375" style="1" customWidth="1"/>
    <col min="3" max="4" width="3" style="1" customWidth="1"/>
    <col min="5" max="5" width="22" style="1" customWidth="1"/>
    <col min="6" max="6" width="8.5703125" style="1" bestFit="1" customWidth="1"/>
    <col min="7" max="7" width="7.7109375" style="1" customWidth="1"/>
    <col min="8" max="8" width="10.7109375" style="1" customWidth="1"/>
    <col min="9" max="10" width="2.7109375" style="1" customWidth="1"/>
    <col min="11" max="11" width="10.7109375" style="1" customWidth="1"/>
    <col min="12" max="13" width="2.7109375" style="1" customWidth="1"/>
    <col min="14" max="14" width="10.7109375" style="1" customWidth="1"/>
    <col min="15" max="15" width="3.7109375" style="1" customWidth="1"/>
    <col min="16" max="16" width="10.7109375" style="1" customWidth="1"/>
    <col min="17" max="17" width="2.7109375" style="1" customWidth="1"/>
    <col min="18" max="18" width="9.7109375" style="1" customWidth="1"/>
    <col min="19" max="19" width="1.7109375" style="1" customWidth="1"/>
    <col min="20" max="20" width="9.7109375" style="1" customWidth="1"/>
    <col min="21" max="21" width="1.7109375" style="1" customWidth="1"/>
    <col min="22" max="22" width="9.7109375" style="1" customWidth="1"/>
    <col min="23" max="23" width="1.7109375" style="1" customWidth="1"/>
    <col min="24" max="24" width="9.7109375" style="1" customWidth="1"/>
    <col min="25" max="25" width="1.7109375" style="1" customWidth="1"/>
    <col min="26" max="26" width="9.7109375" style="1" customWidth="1"/>
    <col min="27" max="27" width="1.7109375" style="1" customWidth="1"/>
    <col min="28" max="28" width="9.140625" style="1"/>
    <col min="29" max="29" width="5.7109375" style="1" customWidth="1"/>
    <col min="30" max="30" width="16.7109375" style="1" customWidth="1"/>
    <col min="31" max="31" width="9.140625" style="1" hidden="1" customWidth="1"/>
    <col min="32" max="16384" width="9.140625" style="1"/>
  </cols>
  <sheetData>
    <row r="1" spans="1:35" customFormat="1" ht="19.5" customHeight="1" x14ac:dyDescent="0.4">
      <c r="A1" s="127" t="s">
        <v>111</v>
      </c>
      <c r="B1" s="128"/>
      <c r="C1" s="128"/>
      <c r="D1" s="128"/>
      <c r="E1" s="128"/>
      <c r="F1" s="128"/>
      <c r="G1" s="128"/>
      <c r="H1" s="128"/>
      <c r="I1" s="128"/>
      <c r="J1" s="128"/>
      <c r="K1" s="129"/>
      <c r="L1" s="96"/>
      <c r="M1" s="11"/>
      <c r="N1" s="11"/>
      <c r="O1" s="11"/>
      <c r="P1" s="11"/>
      <c r="Q1" s="11"/>
      <c r="R1" s="3"/>
      <c r="S1" s="3"/>
      <c r="AE1" s="1" t="s">
        <v>6</v>
      </c>
    </row>
    <row r="2" spans="1:35" customFormat="1" ht="15" customHeight="1" thickBot="1" x14ac:dyDescent="0.25">
      <c r="A2" s="118" t="s">
        <v>0</v>
      </c>
      <c r="B2" s="119"/>
      <c r="C2" s="119"/>
      <c r="D2" s="120"/>
      <c r="E2" s="121"/>
      <c r="F2" s="122"/>
      <c r="G2" s="122"/>
      <c r="H2" s="122"/>
      <c r="I2" s="122"/>
      <c r="J2" s="122"/>
      <c r="K2" s="122"/>
      <c r="L2" s="96"/>
      <c r="M2" s="11"/>
      <c r="N2" s="11"/>
      <c r="O2" s="11"/>
      <c r="P2" s="11"/>
      <c r="Q2" s="11"/>
      <c r="R2" s="3"/>
      <c r="S2" s="3"/>
      <c r="AE2" s="20">
        <f>COUNTIF(A14:AA108,"~*")</f>
        <v>0</v>
      </c>
    </row>
    <row r="3" spans="1:35" customFormat="1" ht="15" customHeight="1" thickTop="1" x14ac:dyDescent="0.2">
      <c r="A3" s="118" t="s">
        <v>1</v>
      </c>
      <c r="B3" s="119"/>
      <c r="C3" s="119"/>
      <c r="D3" s="120"/>
      <c r="E3" s="125"/>
      <c r="F3" s="126"/>
      <c r="G3" s="126"/>
      <c r="H3" s="126"/>
      <c r="I3" s="126"/>
      <c r="J3" s="126"/>
      <c r="K3" s="126"/>
      <c r="L3" s="96"/>
      <c r="M3" s="12"/>
      <c r="N3" s="12"/>
      <c r="O3" s="12"/>
      <c r="P3" s="12"/>
      <c r="Q3" s="12"/>
      <c r="R3" s="3"/>
      <c r="S3" s="3"/>
      <c r="AE3" s="1" t="s">
        <v>7</v>
      </c>
    </row>
    <row r="4" spans="1:35" customFormat="1" ht="12.95" customHeight="1" thickBot="1" x14ac:dyDescent="0.3">
      <c r="A4" s="14"/>
      <c r="E4" s="123"/>
      <c r="F4" s="123"/>
      <c r="G4" s="123"/>
      <c r="H4" s="123"/>
      <c r="I4" s="124"/>
      <c r="J4" s="124"/>
      <c r="M4" s="12"/>
      <c r="N4" s="12"/>
      <c r="O4" s="12"/>
      <c r="P4" s="12"/>
      <c r="Q4" s="12"/>
      <c r="R4" s="3"/>
      <c r="S4" s="3"/>
      <c r="AE4" s="20">
        <f>COUNTIF(A14:AA108,"  ")</f>
        <v>29</v>
      </c>
    </row>
    <row r="5" spans="1:35" customFormat="1" ht="15" customHeight="1" thickTop="1" x14ac:dyDescent="0.2">
      <c r="A5" s="144" t="str">
        <f>IF(Sol!E5="OFF","     ","Score:   ")</f>
        <v xml:space="preserve">Score:   </v>
      </c>
      <c r="B5" s="145"/>
      <c r="C5" s="145"/>
      <c r="D5" s="145"/>
      <c r="E5" s="142">
        <f>IF(Sol!E5="OFF","",AE10)</f>
        <v>0</v>
      </c>
      <c r="F5" s="143"/>
      <c r="G5" s="143"/>
      <c r="H5" s="143"/>
      <c r="I5" s="143"/>
      <c r="J5" s="143"/>
      <c r="M5" s="12"/>
      <c r="N5" s="12"/>
      <c r="O5" s="12"/>
      <c r="P5" s="12"/>
      <c r="Q5" s="12"/>
      <c r="R5" s="3"/>
      <c r="S5" s="3"/>
      <c r="AE5" s="21" t="s">
        <v>8</v>
      </c>
    </row>
    <row r="6" spans="1:35" customFormat="1" ht="12.95" customHeight="1" thickBot="1" x14ac:dyDescent="0.25">
      <c r="M6" s="12"/>
      <c r="N6" s="12"/>
      <c r="O6" s="12"/>
      <c r="P6" s="12"/>
      <c r="Q6" s="12"/>
      <c r="R6" s="3"/>
      <c r="S6" s="3"/>
      <c r="AE6" s="20">
        <f>COUNTIF(A14:AA108," ")</f>
        <v>0</v>
      </c>
    </row>
    <row r="7" spans="1:35" customFormat="1" ht="15" customHeight="1" thickTop="1" x14ac:dyDescent="0.2">
      <c r="A7" s="116" t="s">
        <v>34</v>
      </c>
      <c r="B7" s="117"/>
      <c r="C7" s="117"/>
      <c r="D7" s="117"/>
      <c r="E7" s="103" t="s">
        <v>27</v>
      </c>
      <c r="F7" s="102"/>
      <c r="G7" s="102"/>
      <c r="M7" s="12"/>
      <c r="N7" s="12"/>
      <c r="O7" s="12"/>
      <c r="P7" s="12"/>
      <c r="Q7" s="12"/>
      <c r="R7" s="3"/>
      <c r="S7" s="3"/>
      <c r="AE7" s="1" t="s">
        <v>9</v>
      </c>
    </row>
    <row r="8" spans="1:35" customFormat="1" ht="15" customHeight="1" thickBot="1" x14ac:dyDescent="0.25">
      <c r="A8" s="95" t="s">
        <v>103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3"/>
      <c r="R8" s="3"/>
      <c r="S8" s="3"/>
      <c r="AE8" s="20">
        <f>AE2+AE4+AE6</f>
        <v>29</v>
      </c>
      <c r="AI8" s="1"/>
    </row>
    <row r="9" spans="1:35" customFormat="1" ht="15" customHeight="1" thickTop="1" x14ac:dyDescent="0.2">
      <c r="A9" s="17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3"/>
      <c r="R9" s="3"/>
      <c r="S9" s="3"/>
      <c r="AE9" s="1" t="s">
        <v>10</v>
      </c>
      <c r="AI9" s="1"/>
    </row>
    <row r="10" spans="1:35" customFormat="1" ht="13.5" thickBot="1" x14ac:dyDescent="0.25">
      <c r="A10" s="107" t="s">
        <v>4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9"/>
      <c r="L10" s="109"/>
      <c r="M10" s="26"/>
      <c r="N10" s="26"/>
      <c r="O10" s="26"/>
      <c r="P10" s="26"/>
      <c r="Q10" s="3"/>
      <c r="R10" s="3"/>
      <c r="S10" s="3"/>
      <c r="AE10" s="22">
        <f>(AE8-AE4-AE2)/AE8</f>
        <v>0</v>
      </c>
      <c r="AI10" s="55"/>
    </row>
    <row r="11" spans="1:35" customFormat="1" ht="13.5" thickTop="1" x14ac:dyDescent="0.2">
      <c r="A11" s="41" t="str">
        <f>IF(Sol!$E$5="OFF","     ","An asterisk (*) will appear to the right of an incorrect entry.  The optional work sheet will not be graded,")</f>
        <v>An asterisk (*) will appear to the right of an incorrect entry.  The optional work sheet will not be graded,</v>
      </c>
      <c r="B11" s="16"/>
      <c r="C11" s="16"/>
      <c r="D11" s="16"/>
      <c r="E11" s="16"/>
      <c r="F11" s="16"/>
      <c r="G11" s="16"/>
      <c r="H11" s="16"/>
      <c r="I11" s="16"/>
      <c r="J11" s="13"/>
      <c r="K11" s="13"/>
      <c r="L11" s="13"/>
      <c r="M11" s="12"/>
      <c r="N11" s="12"/>
      <c r="O11" s="12"/>
      <c r="P11" s="12"/>
      <c r="Q11" s="12"/>
      <c r="R11" s="3"/>
      <c r="S11" s="3"/>
      <c r="AE11" t="s">
        <v>11</v>
      </c>
    </row>
    <row r="12" spans="1:35" customFormat="1" x14ac:dyDescent="0.2">
      <c r="A12" s="41" t="str">
        <f>IF(Sol!$E$5="OFF","     ","but is provided as an aid in determining amounts for the statement.")</f>
        <v>but is provided as an aid in determining amounts for the statement.</v>
      </c>
      <c r="B12" s="15"/>
      <c r="C12" s="15"/>
      <c r="D12" s="15"/>
      <c r="M12" s="12"/>
      <c r="N12" s="12"/>
      <c r="O12" s="12"/>
      <c r="P12" s="12"/>
      <c r="Q12" s="12"/>
      <c r="R12" s="3"/>
      <c r="S12" s="3"/>
      <c r="AE12" t="s">
        <v>12</v>
      </c>
    </row>
    <row r="13" spans="1:35" customFormat="1" x14ac:dyDescent="0.2">
      <c r="A13" s="41"/>
      <c r="B13" s="10"/>
      <c r="C13" s="10"/>
      <c r="D13" s="1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AE13" t="s">
        <v>13</v>
      </c>
    </row>
    <row r="14" spans="1:35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  <c r="U14" s="3"/>
      <c r="V14" s="3"/>
      <c r="W14" s="3"/>
      <c r="X14" s="3"/>
      <c r="Y14" s="3"/>
      <c r="AD14" s="3"/>
    </row>
    <row r="15" spans="1:35" ht="18" customHeight="1" x14ac:dyDescent="0.2">
      <c r="A15" s="59"/>
      <c r="B15" s="110" t="s">
        <v>104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2"/>
      <c r="P15" s="3"/>
      <c r="Q15" s="3"/>
      <c r="R15" s="3"/>
      <c r="S15" s="3"/>
      <c r="T15" s="3"/>
      <c r="U15" s="3"/>
      <c r="V15" s="3"/>
      <c r="W15" s="3"/>
      <c r="X15" s="3"/>
      <c r="Y15" s="3"/>
      <c r="AD15" s="3"/>
      <c r="AE15" s="1" t="s">
        <v>14</v>
      </c>
    </row>
    <row r="16" spans="1:35" x14ac:dyDescent="0.2">
      <c r="A16" s="37"/>
      <c r="B16" s="113" t="s">
        <v>35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5"/>
      <c r="P16" s="3"/>
      <c r="Q16" s="3"/>
      <c r="R16" s="3"/>
      <c r="S16" s="3"/>
      <c r="T16" s="3"/>
      <c r="U16" s="3"/>
      <c r="V16" s="3"/>
      <c r="W16" s="3"/>
      <c r="X16" s="3"/>
      <c r="Y16" s="3"/>
      <c r="AD16" s="3"/>
      <c r="AE16" s="1" t="s">
        <v>15</v>
      </c>
    </row>
    <row r="17" spans="1:31" x14ac:dyDescent="0.2">
      <c r="A17" s="37"/>
      <c r="B17" s="104" t="s">
        <v>109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6"/>
      <c r="P17" s="3"/>
      <c r="Q17" s="3"/>
      <c r="R17" s="3"/>
      <c r="S17" s="3"/>
      <c r="T17" s="3"/>
      <c r="U17" s="3"/>
      <c r="V17" s="3"/>
      <c r="W17" s="3"/>
      <c r="X17" s="3"/>
      <c r="Y17" s="3"/>
      <c r="AD17" s="3"/>
      <c r="AE17" s="23" t="s">
        <v>16</v>
      </c>
    </row>
    <row r="18" spans="1:31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3"/>
      <c r="Q18" s="3"/>
      <c r="R18" s="3"/>
      <c r="S18" s="3"/>
      <c r="T18" s="3"/>
      <c r="U18" s="3"/>
      <c r="V18" s="3"/>
      <c r="W18" s="3"/>
      <c r="X18" s="3"/>
      <c r="Y18" s="3"/>
      <c r="AD18" s="3"/>
    </row>
    <row r="19" spans="1:31" ht="15" customHeight="1" x14ac:dyDescent="0.2">
      <c r="A19" s="37"/>
      <c r="B19" s="44"/>
      <c r="C19" s="101" t="s">
        <v>28</v>
      </c>
      <c r="D19" s="101"/>
      <c r="E19" s="102"/>
      <c r="F19" s="102"/>
      <c r="G19" s="102"/>
      <c r="H19" s="102"/>
      <c r="I19" s="102"/>
      <c r="J19" s="45"/>
      <c r="K19" s="6"/>
      <c r="L19" s="45"/>
      <c r="M19" s="45"/>
      <c r="N19" s="6"/>
      <c r="O19" s="5"/>
      <c r="P19" s="3"/>
      <c r="Q19" s="3"/>
      <c r="R19" s="3"/>
      <c r="S19" s="3"/>
      <c r="T19" s="3"/>
      <c r="U19" s="3"/>
      <c r="V19" s="3"/>
      <c r="W19" s="3"/>
      <c r="X19" s="3"/>
      <c r="Y19" s="3"/>
      <c r="AD19" s="3"/>
    </row>
    <row r="20" spans="1:31" ht="15" customHeight="1" x14ac:dyDescent="0.2">
      <c r="A20" s="37"/>
      <c r="B20" s="44"/>
      <c r="C20" s="45"/>
      <c r="D20" s="45" t="s">
        <v>76</v>
      </c>
      <c r="E20" s="45"/>
      <c r="F20" s="45"/>
      <c r="G20" s="45"/>
      <c r="H20" s="45"/>
      <c r="I20" s="45"/>
      <c r="J20" s="45"/>
      <c r="K20" s="8"/>
      <c r="L20" s="25" t="str">
        <f>IF(Sol!$E$5="OFF","",IF(K20="","  ",IF(AND(K20&lt;&gt;"",K20&lt;&gt;Sol!K20),"*"," ")))</f>
        <v xml:space="preserve">  </v>
      </c>
      <c r="M20" s="45"/>
      <c r="N20" s="6"/>
      <c r="O20" s="5"/>
      <c r="P20" s="3"/>
      <c r="Q20" s="3"/>
      <c r="R20" s="3"/>
      <c r="S20" s="3"/>
      <c r="T20" s="3"/>
      <c r="U20" s="3"/>
      <c r="V20" s="3"/>
      <c r="W20" s="3"/>
      <c r="X20" s="3"/>
      <c r="Y20" s="3"/>
      <c r="AD20" s="3"/>
    </row>
    <row r="21" spans="1:31" ht="15" customHeight="1" x14ac:dyDescent="0.2">
      <c r="A21" s="37"/>
      <c r="B21" s="44"/>
      <c r="C21" s="45"/>
      <c r="D21" s="45" t="s">
        <v>29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3"/>
      <c r="Q21" s="3"/>
      <c r="R21" s="3"/>
      <c r="S21" s="3"/>
      <c r="T21" s="3"/>
      <c r="U21" s="3"/>
      <c r="V21" s="3"/>
      <c r="W21" s="3"/>
      <c r="X21" s="3"/>
      <c r="Y21" s="3"/>
      <c r="AD21" s="3"/>
    </row>
    <row r="22" spans="1:31" ht="15" customHeight="1" x14ac:dyDescent="0.2">
      <c r="A22" s="37"/>
      <c r="B22" s="44"/>
      <c r="C22" s="45"/>
      <c r="D22" s="56" t="s">
        <v>30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3"/>
      <c r="Q22" s="3"/>
      <c r="R22" s="3"/>
      <c r="S22" s="3"/>
      <c r="T22" s="3"/>
      <c r="U22" s="3"/>
      <c r="V22" s="3"/>
      <c r="W22" s="3"/>
      <c r="X22" s="3"/>
      <c r="Y22" s="3"/>
      <c r="AD22" s="3"/>
    </row>
    <row r="23" spans="1:31" ht="15" customHeight="1" x14ac:dyDescent="0.2">
      <c r="A23" s="37"/>
      <c r="B23" s="44"/>
      <c r="C23" s="45"/>
      <c r="D23" s="54"/>
      <c r="E23" s="45" t="s">
        <v>31</v>
      </c>
      <c r="F23" s="45"/>
      <c r="G23" s="45"/>
      <c r="H23" s="45"/>
      <c r="I23" s="45"/>
      <c r="J23" s="45"/>
      <c r="K23" s="2"/>
      <c r="L23" s="25" t="str">
        <f>IF(Sol!$E$5="OFF","",IF(K23="","  ",IF(AND(K23&lt;&gt;"",K23&lt;&gt;Sol!K23),"*"," ")))</f>
        <v xml:space="preserve">  </v>
      </c>
      <c r="M23" s="45"/>
      <c r="N23" s="6"/>
      <c r="O23" s="47"/>
      <c r="P23" s="3"/>
      <c r="Q23" s="3"/>
      <c r="R23" s="3"/>
      <c r="S23" s="3"/>
      <c r="T23" s="3"/>
      <c r="U23" s="3"/>
      <c r="V23" s="3"/>
      <c r="W23" s="3"/>
      <c r="X23" s="3"/>
      <c r="Y23" s="3"/>
      <c r="AD23" s="3"/>
    </row>
    <row r="24" spans="1:31" ht="15" customHeight="1" x14ac:dyDescent="0.2">
      <c r="A24" s="37"/>
      <c r="B24" s="44"/>
      <c r="C24" s="45"/>
      <c r="D24" s="54"/>
      <c r="E24" s="45" t="s">
        <v>77</v>
      </c>
      <c r="F24" s="45"/>
      <c r="G24" s="45"/>
      <c r="H24" s="45"/>
      <c r="I24" s="45"/>
      <c r="J24" s="45"/>
      <c r="K24" s="2"/>
      <c r="L24" s="25" t="str">
        <f>IF(Sol!$E$5="OFF","",IF(K24="","  ",IF(AND(K24&lt;&gt;"",K24&lt;&gt;Sol!K24),"*"," ")))</f>
        <v xml:space="preserve">  </v>
      </c>
      <c r="M24" s="45"/>
      <c r="N24" s="6"/>
      <c r="O24" s="47"/>
      <c r="P24" s="3"/>
      <c r="Q24" s="3"/>
      <c r="R24" s="3"/>
      <c r="S24" s="3"/>
      <c r="T24" s="3"/>
      <c r="U24" s="3"/>
      <c r="V24" s="3"/>
      <c r="W24" s="3"/>
      <c r="X24" s="3"/>
      <c r="Y24" s="3"/>
      <c r="AD24" s="3"/>
    </row>
    <row r="25" spans="1:31" ht="15" customHeight="1" x14ac:dyDescent="0.2">
      <c r="A25" s="37"/>
      <c r="B25" s="44"/>
      <c r="C25" s="45"/>
      <c r="D25" s="45"/>
      <c r="E25" s="56" t="s">
        <v>32</v>
      </c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1" ht="15" customHeight="1" x14ac:dyDescent="0.2">
      <c r="A26" s="37"/>
      <c r="B26" s="44"/>
      <c r="C26" s="45"/>
      <c r="D26" s="45"/>
      <c r="E26" s="98"/>
      <c r="F26" s="99"/>
      <c r="G26" s="99"/>
      <c r="H26" s="100"/>
      <c r="I26" s="25" t="str">
        <f>IF(Sol!$E$5="OFF","",IF(E26="","  ",IF(AND(E26&lt;&gt;"",E26&lt;&gt;Sol!E26),"*"," ")))</f>
        <v xml:space="preserve">  </v>
      </c>
      <c r="J26" s="45"/>
      <c r="K26" s="2"/>
      <c r="L26" s="25" t="str">
        <f>IF(Sol!$E$5="OFF","",IF(K26="","  ",IF(AND(K26&lt;&gt;"",K26&lt;&gt;Sol!K26),"*"," ")))</f>
        <v xml:space="preserve">  </v>
      </c>
      <c r="M26" s="45"/>
      <c r="N26" s="6"/>
      <c r="O26" s="47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31" ht="15" customHeight="1" x14ac:dyDescent="0.2">
      <c r="A27" s="37"/>
      <c r="B27" s="44"/>
      <c r="C27" s="45"/>
      <c r="D27" s="45"/>
      <c r="E27" s="98"/>
      <c r="F27" s="99"/>
      <c r="G27" s="99"/>
      <c r="H27" s="100"/>
      <c r="I27" s="25" t="str">
        <f>IF(Sol!$E$5="OFF","",IF(E27="","  ",IF(AND(E27&lt;&gt;"",E27&lt;&gt;Sol!E27),"*"," ")))</f>
        <v xml:space="preserve">  </v>
      </c>
      <c r="J27" s="58"/>
      <c r="K27" s="2"/>
      <c r="L27" s="25" t="str">
        <f>IF(Sol!$E$5="OFF","",IF(K27="","  ",IF(AND(K27&lt;&gt;"",K27&lt;&gt;Sol!K27),"*"," ")))</f>
        <v xml:space="preserve">  </v>
      </c>
      <c r="M27" s="45"/>
      <c r="N27" s="6"/>
      <c r="O27" s="47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31" ht="15" customHeight="1" x14ac:dyDescent="0.2">
      <c r="A28" s="37"/>
      <c r="B28" s="44"/>
      <c r="C28" s="45"/>
      <c r="D28" s="45"/>
      <c r="E28" s="98"/>
      <c r="F28" s="99"/>
      <c r="G28" s="99"/>
      <c r="H28" s="100"/>
      <c r="I28" s="25" t="str">
        <f>IF(Sol!$E$5="OFF","",IF(E28="","  ",IF(AND(E28&lt;&gt;"",E28&lt;&gt;Sol!E28),"*"," ")))</f>
        <v xml:space="preserve">  </v>
      </c>
      <c r="J28" s="58"/>
      <c r="K28" s="85"/>
      <c r="L28" s="25" t="str">
        <f>IF(Sol!$E$5="OFF","",IF(K28="","  ",IF(AND(K28&lt;&gt;"",K28&lt;&gt;Sol!K28),"*"," ")))</f>
        <v xml:space="preserve">  </v>
      </c>
      <c r="M28" s="45"/>
      <c r="N28" s="6"/>
      <c r="O28" s="47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31" ht="15" customHeight="1" x14ac:dyDescent="0.2">
      <c r="A29" s="37"/>
      <c r="B29" s="44"/>
      <c r="C29" s="45"/>
      <c r="D29" s="45"/>
      <c r="E29" s="98"/>
      <c r="F29" s="99"/>
      <c r="G29" s="99"/>
      <c r="H29" s="100"/>
      <c r="I29" s="25" t="str">
        <f>IF(Sol!$E$5="OFF","",IF(E29="","  ",IF(AND(E29&lt;&gt;"",E29&lt;&gt;Sol!E29),"*"," ")))</f>
        <v xml:space="preserve">  </v>
      </c>
      <c r="J29" s="58"/>
      <c r="K29" s="9"/>
      <c r="L29" s="25" t="str">
        <f>IF(Sol!$E$5="OFF","",IF(K29="","  ",IF(AND(K29&lt;&gt;"",K29&lt;&gt;Sol!K29),"*"," ")))</f>
        <v xml:space="preserve">  </v>
      </c>
      <c r="M29" s="45"/>
      <c r="N29" s="6"/>
      <c r="O29" s="47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31" ht="15" customHeight="1" x14ac:dyDescent="0.2">
      <c r="A30" s="37"/>
      <c r="B30" s="44"/>
      <c r="C30" s="45"/>
      <c r="D30" s="45" t="s">
        <v>106</v>
      </c>
      <c r="E30" s="45"/>
      <c r="F30" s="45"/>
      <c r="G30" s="45"/>
      <c r="H30" s="45"/>
      <c r="I30" s="45"/>
      <c r="J30" s="45"/>
      <c r="K30" s="6"/>
      <c r="L30" s="45"/>
      <c r="M30" s="45"/>
      <c r="N30" s="8"/>
      <c r="O30" s="24" t="str">
        <f>IF(Sol!$E$5="OFF","",IF(N30="","  ",IF(AND(N30&lt;&gt;"",N30&lt;&gt;Sol!N30),"*"," ")))</f>
        <v xml:space="preserve">  </v>
      </c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31" ht="12.95" customHeight="1" x14ac:dyDescent="0.2">
      <c r="A31" s="37"/>
      <c r="B31" s="44"/>
      <c r="C31" s="45"/>
      <c r="D31" s="45"/>
      <c r="E31" s="45"/>
      <c r="F31" s="45"/>
      <c r="G31" s="45"/>
      <c r="H31" s="45"/>
      <c r="I31" s="45"/>
      <c r="J31" s="45"/>
      <c r="K31" s="6"/>
      <c r="L31" s="45"/>
      <c r="M31" s="45"/>
      <c r="N31" s="6"/>
      <c r="O31" s="57"/>
      <c r="P31" s="28"/>
      <c r="Q31" s="28"/>
      <c r="R31" s="28"/>
      <c r="S31" s="3"/>
      <c r="T31" s="3"/>
      <c r="U31" s="3"/>
      <c r="V31" s="3"/>
      <c r="W31" s="3"/>
      <c r="X31" s="3"/>
      <c r="Y31" s="3"/>
    </row>
    <row r="32" spans="1:31" ht="15" customHeight="1" x14ac:dyDescent="0.2">
      <c r="A32" s="37"/>
      <c r="B32" s="44"/>
      <c r="C32" s="101" t="s">
        <v>36</v>
      </c>
      <c r="D32" s="101"/>
      <c r="E32" s="102"/>
      <c r="F32" s="102"/>
      <c r="G32" s="102"/>
      <c r="H32" s="102"/>
      <c r="I32" s="102"/>
      <c r="J32" s="45"/>
      <c r="K32" s="6"/>
      <c r="L32" s="45"/>
      <c r="M32" s="45"/>
      <c r="N32" s="6"/>
      <c r="O32" s="57"/>
      <c r="P32" s="28"/>
      <c r="Q32" s="28"/>
      <c r="R32" s="28"/>
      <c r="S32" s="3"/>
      <c r="T32" s="3"/>
      <c r="U32" s="3"/>
      <c r="V32" s="3"/>
      <c r="W32" s="3"/>
      <c r="X32" s="3"/>
      <c r="Y32" s="3"/>
    </row>
    <row r="33" spans="1:25" ht="15" customHeight="1" x14ac:dyDescent="0.2">
      <c r="A33" s="37"/>
      <c r="B33" s="44"/>
      <c r="C33" s="45"/>
      <c r="D33" s="131"/>
      <c r="E33" s="132"/>
      <c r="F33" s="132"/>
      <c r="G33" s="133"/>
      <c r="H33" s="25" t="str">
        <f>IF(Sol!$E$5="OFF","",IF(D33="","  ",IF(AND(D33&lt;&gt;"",D33&lt;&gt;Sol!D33),"*"," ")))</f>
        <v xml:space="preserve">  </v>
      </c>
      <c r="I33" s="45"/>
      <c r="J33" s="45"/>
      <c r="K33" s="8"/>
      <c r="L33" s="25" t="str">
        <f>IF(Sol!$E$5="OFF","",IF(K33="","  ",IF(AND(K33&lt;&gt;"",K33&lt;&gt;Sol!K33),"*"," ")))</f>
        <v xml:space="preserve">  </v>
      </c>
      <c r="M33" s="45"/>
      <c r="N33" s="6"/>
      <c r="O33" s="57"/>
      <c r="P33" s="28"/>
      <c r="Q33" s="28"/>
      <c r="R33" s="28"/>
      <c r="S33" s="3"/>
      <c r="T33" s="3"/>
      <c r="U33" s="3"/>
      <c r="V33" s="3"/>
      <c r="W33" s="3"/>
      <c r="X33" s="3"/>
      <c r="Y33" s="3"/>
    </row>
    <row r="34" spans="1:25" ht="15" customHeight="1" x14ac:dyDescent="0.2">
      <c r="A34" s="37"/>
      <c r="B34" s="44"/>
      <c r="C34" s="45"/>
      <c r="D34" s="131"/>
      <c r="E34" s="132"/>
      <c r="F34" s="132"/>
      <c r="G34" s="133"/>
      <c r="H34" s="25" t="str">
        <f>IF(Sol!$E$5="OFF","",IF(D34="","  ",IF(AND(D34&lt;&gt;"",D34&lt;&gt;Sol!D34),"*"," ")))</f>
        <v xml:space="preserve">  </v>
      </c>
      <c r="I34" s="45"/>
      <c r="J34" s="45"/>
      <c r="K34" s="2"/>
      <c r="L34" s="25" t="str">
        <f>IF(Sol!$E$5="OFF","",IF(K34="","  ",IF(AND(K34&lt;&gt;"",K34&lt;&gt;Sol!K34),"*"," ")))</f>
        <v xml:space="preserve">  </v>
      </c>
      <c r="M34" s="45"/>
      <c r="N34" s="6"/>
      <c r="O34" s="57"/>
      <c r="P34" s="28"/>
      <c r="Q34" s="28"/>
      <c r="R34" s="28"/>
      <c r="S34" s="3"/>
      <c r="T34" s="3"/>
      <c r="U34" s="3"/>
      <c r="V34" s="3"/>
      <c r="W34" s="3"/>
      <c r="X34" s="3"/>
      <c r="Y34" s="3"/>
    </row>
    <row r="35" spans="1:25" ht="15" customHeight="1" x14ac:dyDescent="0.2">
      <c r="A35" s="37"/>
      <c r="B35" s="44"/>
      <c r="C35" s="45"/>
      <c r="D35" s="131"/>
      <c r="E35" s="132"/>
      <c r="F35" s="132"/>
      <c r="G35" s="133"/>
      <c r="H35" s="25" t="str">
        <f>IF(Sol!$E$5="OFF","",IF(D35="","  ",IF(AND(D35&lt;&gt;"",D35&lt;&gt;Sol!D35),"*"," ")))</f>
        <v xml:space="preserve">  </v>
      </c>
      <c r="I35" s="45"/>
      <c r="J35" s="45"/>
      <c r="K35" s="9"/>
      <c r="L35" s="25" t="str">
        <f>IF(Sol!$E$5="OFF","",IF(K35="","  ",IF(AND(K35&lt;&gt;"",K35&lt;&gt;Sol!K35),"*"," ")))</f>
        <v xml:space="preserve">  </v>
      </c>
      <c r="M35" s="45"/>
      <c r="N35" s="6"/>
      <c r="O35" s="57"/>
      <c r="P35" s="28"/>
      <c r="Q35" s="28"/>
      <c r="R35" s="28"/>
    </row>
    <row r="36" spans="1:25" ht="15" customHeight="1" x14ac:dyDescent="0.2">
      <c r="A36" s="37"/>
      <c r="B36" s="44"/>
      <c r="C36" s="45"/>
      <c r="D36" s="45" t="s">
        <v>72</v>
      </c>
      <c r="E36" s="45"/>
      <c r="F36" s="45"/>
      <c r="G36" s="45"/>
      <c r="H36" s="45"/>
      <c r="I36" s="45"/>
      <c r="J36" s="45"/>
      <c r="K36" s="6"/>
      <c r="L36" s="45"/>
      <c r="M36" s="45"/>
      <c r="N36" s="2"/>
      <c r="O36" s="24" t="str">
        <f>IF(Sol!$E$5="OFF","",IF(N36="","  ",IF(AND(N36&lt;&gt;"",N36&lt;&gt;Sol!N36),"*"," ")))</f>
        <v xml:space="preserve">  </v>
      </c>
      <c r="P36" s="28"/>
      <c r="Q36" s="28"/>
      <c r="R36" s="28"/>
    </row>
    <row r="37" spans="1:25" ht="12.95" customHeight="1" x14ac:dyDescent="0.2">
      <c r="A37" s="37"/>
      <c r="B37" s="44"/>
      <c r="C37" s="45"/>
      <c r="D37" s="45"/>
      <c r="E37" s="45"/>
      <c r="F37" s="45"/>
      <c r="G37" s="45"/>
      <c r="H37" s="45"/>
      <c r="I37" s="45"/>
      <c r="J37" s="45"/>
      <c r="K37" s="6"/>
      <c r="L37" s="45"/>
      <c r="M37" s="45"/>
      <c r="N37" s="6"/>
      <c r="O37" s="57"/>
      <c r="P37" s="28"/>
      <c r="Q37" s="28"/>
      <c r="R37" s="28"/>
    </row>
    <row r="38" spans="1:25" ht="15" customHeight="1" x14ac:dyDescent="0.2">
      <c r="A38" s="37"/>
      <c r="B38" s="44"/>
      <c r="C38" s="101" t="s">
        <v>38</v>
      </c>
      <c r="D38" s="101"/>
      <c r="E38" s="102"/>
      <c r="F38" s="102"/>
      <c r="G38" s="102"/>
      <c r="H38" s="102"/>
      <c r="I38" s="102"/>
      <c r="J38" s="45"/>
      <c r="K38" s="6"/>
      <c r="L38" s="45"/>
      <c r="M38" s="45"/>
      <c r="N38" s="6"/>
      <c r="O38" s="57"/>
      <c r="P38" s="28"/>
      <c r="Q38" s="28"/>
      <c r="R38" s="28"/>
    </row>
    <row r="39" spans="1:25" ht="15" customHeight="1" x14ac:dyDescent="0.2">
      <c r="A39" s="37"/>
      <c r="B39" s="44"/>
      <c r="C39" s="45"/>
      <c r="D39" s="131"/>
      <c r="E39" s="132"/>
      <c r="F39" s="132"/>
      <c r="G39" s="133"/>
      <c r="H39" s="25" t="str">
        <f>IF(Sol!$E$5="OFF","",IF(D39="","  ",IF(AND(D39&lt;&gt;"",D39&lt;&gt;Sol!D39),"*"," ")))</f>
        <v xml:space="preserve">  </v>
      </c>
      <c r="I39" s="45"/>
      <c r="J39" s="45"/>
      <c r="K39" s="8"/>
      <c r="L39" s="25" t="str">
        <f>IF(Sol!$E$5="OFF","",IF(K39="","  ",IF(AND(K39&lt;&gt;"",K39&lt;&gt;Sol!K39),"*"," ")))</f>
        <v xml:space="preserve">  </v>
      </c>
      <c r="M39" s="45"/>
      <c r="N39" s="6"/>
      <c r="O39" s="57"/>
      <c r="P39" s="28"/>
      <c r="Q39" s="28"/>
      <c r="R39" s="28"/>
    </row>
    <row r="40" spans="1:25" ht="15" customHeight="1" x14ac:dyDescent="0.2">
      <c r="A40" s="37"/>
      <c r="B40" s="44"/>
      <c r="C40" s="45"/>
      <c r="D40" s="131"/>
      <c r="E40" s="132"/>
      <c r="F40" s="132"/>
      <c r="G40" s="133"/>
      <c r="H40" s="25" t="str">
        <f>IF(Sol!$E$5="OFF","",IF(D40="","  ",IF(AND(D40&lt;&gt;"",D40&lt;&gt;Sol!D40),"*"," ")))</f>
        <v xml:space="preserve">  </v>
      </c>
      <c r="I40" s="45"/>
      <c r="J40" s="45"/>
      <c r="K40" s="2"/>
      <c r="L40" s="25" t="str">
        <f>IF(Sol!$E$5="OFF","",IF(K40="","  ",IF(AND(K40&lt;&gt;"",K40&lt;&gt;Sol!K40),"*"," ")))</f>
        <v xml:space="preserve">  </v>
      </c>
      <c r="M40" s="45"/>
      <c r="N40" s="6"/>
      <c r="O40" s="57"/>
      <c r="P40" s="28"/>
      <c r="Q40" s="28"/>
      <c r="R40" s="28"/>
    </row>
    <row r="41" spans="1:25" ht="15" customHeight="1" x14ac:dyDescent="0.2">
      <c r="A41" s="37"/>
      <c r="B41" s="44"/>
      <c r="C41" s="45"/>
      <c r="D41" s="131"/>
      <c r="E41" s="132"/>
      <c r="F41" s="132"/>
      <c r="G41" s="133"/>
      <c r="H41" s="25" t="str">
        <f>IF(Sol!$E$5="OFF","",IF(D41="","  ",IF(AND(D41&lt;&gt;"",D41&lt;&gt;Sol!D41),"*"," ")))</f>
        <v xml:space="preserve">  </v>
      </c>
      <c r="I41" s="45"/>
      <c r="J41" s="45"/>
      <c r="K41" s="9"/>
      <c r="L41" s="25" t="str">
        <f>IF(Sol!$E$5="OFF","",IF(K41="","  ",IF(AND(K41&lt;&gt;"",K41&lt;&gt;Sol!K41),"*"," ")))</f>
        <v xml:space="preserve">  </v>
      </c>
      <c r="M41" s="45"/>
      <c r="N41" s="6"/>
      <c r="O41" s="57"/>
      <c r="P41" s="28"/>
      <c r="Q41" s="28"/>
      <c r="R41" s="28"/>
    </row>
    <row r="42" spans="1:25" ht="15" customHeight="1" x14ac:dyDescent="0.2">
      <c r="A42" s="37"/>
      <c r="B42" s="44"/>
      <c r="C42" s="45"/>
      <c r="D42" s="45" t="s">
        <v>107</v>
      </c>
      <c r="E42" s="45"/>
      <c r="F42" s="45"/>
      <c r="G42" s="45"/>
      <c r="H42" s="45"/>
      <c r="I42" s="45"/>
      <c r="J42" s="45"/>
      <c r="K42" s="6"/>
      <c r="L42" s="45"/>
      <c r="M42" s="45"/>
      <c r="N42" s="9"/>
      <c r="O42" s="24" t="str">
        <f>IF(Sol!$E$5="OFF","",IF(N42="","  ",IF(AND(N42&lt;&gt;"",N42&lt;&gt;Sol!N42),"*"," ")))</f>
        <v xml:space="preserve">  </v>
      </c>
      <c r="P42" s="28"/>
      <c r="Q42" s="28"/>
      <c r="R42" s="28"/>
    </row>
    <row r="43" spans="1:25" ht="12.95" customHeight="1" x14ac:dyDescent="0.2">
      <c r="A43" s="37"/>
      <c r="B43" s="44"/>
      <c r="C43" s="45"/>
      <c r="D43" s="45"/>
      <c r="E43" s="45"/>
      <c r="F43" s="45"/>
      <c r="G43" s="45"/>
      <c r="H43" s="45"/>
      <c r="I43" s="45"/>
      <c r="J43" s="45"/>
      <c r="K43" s="6"/>
      <c r="L43" s="45"/>
      <c r="M43" s="45"/>
      <c r="N43" s="6"/>
      <c r="O43" s="57"/>
      <c r="P43" s="28"/>
      <c r="Q43" s="28"/>
      <c r="R43" s="28"/>
    </row>
    <row r="44" spans="1:25" ht="15" customHeight="1" x14ac:dyDescent="0.2">
      <c r="A44" s="37"/>
      <c r="B44" s="44"/>
      <c r="C44" s="101" t="s">
        <v>73</v>
      </c>
      <c r="D44" s="101"/>
      <c r="E44" s="109"/>
      <c r="F44" s="109"/>
      <c r="G44" s="109"/>
      <c r="H44" s="109"/>
      <c r="I44" s="109"/>
      <c r="J44" s="45"/>
      <c r="K44" s="6"/>
      <c r="L44" s="45"/>
      <c r="M44" s="45"/>
      <c r="N44" s="8"/>
      <c r="O44" s="24" t="str">
        <f>IF(Sol!$E$5="OFF","",IF(N44="","  ",IF(AND(N44&lt;&gt;"",N44&lt;&gt;Sol!N44),"*"," ")))</f>
        <v xml:space="preserve">  </v>
      </c>
      <c r="P44" s="28"/>
      <c r="Q44" s="28"/>
      <c r="R44" s="28"/>
    </row>
    <row r="45" spans="1:25" ht="15" customHeight="1" x14ac:dyDescent="0.2">
      <c r="A45" s="37"/>
      <c r="B45" s="44"/>
      <c r="C45" s="45" t="s">
        <v>39</v>
      </c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9"/>
      <c r="O45" s="24" t="str">
        <f>IF(Sol!$E$5="OFF","",IF(N45="","  ",IF(AND(N45&lt;&gt;"",N45&lt;&gt;Sol!N45),"*"," ")))</f>
        <v xml:space="preserve">  </v>
      </c>
      <c r="P45" s="28"/>
      <c r="Q45" s="28"/>
      <c r="R45" s="28"/>
    </row>
    <row r="46" spans="1:25" ht="15" customHeight="1" thickBot="1" x14ac:dyDescent="0.25">
      <c r="B46" s="44"/>
      <c r="C46" s="45" t="s">
        <v>40</v>
      </c>
      <c r="D46" s="45"/>
      <c r="E46" s="45"/>
      <c r="F46" s="45"/>
      <c r="G46" s="93"/>
      <c r="H46" s="45"/>
      <c r="I46" s="45"/>
      <c r="J46" s="45"/>
      <c r="K46" s="6"/>
      <c r="L46" s="45"/>
      <c r="M46" s="45"/>
      <c r="N46" s="62"/>
      <c r="O46" s="24" t="str">
        <f>IF(Sol!$E$5="OFF","",IF(N46="","  ",IF(AND(N46&lt;&gt;"",N46&lt;&gt;Sol!N46),"*"," ")))</f>
        <v xml:space="preserve">  </v>
      </c>
      <c r="P46" s="92"/>
      <c r="Q46" s="28"/>
      <c r="R46" s="28"/>
    </row>
    <row r="47" spans="1:25" ht="13.5" thickTop="1" x14ac:dyDescent="0.2"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2"/>
      <c r="P47" s="28"/>
      <c r="Q47" s="28"/>
      <c r="R47" s="28"/>
    </row>
    <row r="48" spans="1:25" ht="18" customHeight="1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64"/>
      <c r="R48" s="28"/>
    </row>
    <row r="49" spans="2:17" x14ac:dyDescent="0.2">
      <c r="B49" s="70" t="s">
        <v>56</v>
      </c>
    </row>
    <row r="50" spans="2:17" ht="18" customHeight="1" x14ac:dyDescent="0.2">
      <c r="B50" s="137" t="s">
        <v>104</v>
      </c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9"/>
    </row>
    <row r="51" spans="2:17" x14ac:dyDescent="0.2">
      <c r="B51" s="134" t="s">
        <v>57</v>
      </c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6"/>
    </row>
    <row r="52" spans="2:17" x14ac:dyDescent="0.2">
      <c r="B52" s="140" t="s">
        <v>109</v>
      </c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41"/>
    </row>
    <row r="53" spans="2:17" ht="15" customHeight="1" x14ac:dyDescent="0.2">
      <c r="B53" s="71"/>
      <c r="C53" s="68"/>
      <c r="D53" s="68"/>
      <c r="E53" s="68"/>
      <c r="F53" s="68"/>
      <c r="G53" s="68"/>
      <c r="H53" s="72" t="s">
        <v>52</v>
      </c>
      <c r="I53" s="68"/>
      <c r="J53" s="130" t="s">
        <v>55</v>
      </c>
      <c r="K53" s="130"/>
      <c r="L53" s="130"/>
      <c r="M53" s="130"/>
      <c r="N53" s="130"/>
      <c r="O53" s="68"/>
      <c r="P53" s="72" t="s">
        <v>52</v>
      </c>
      <c r="Q53" s="73"/>
    </row>
    <row r="54" spans="2:17" ht="15" customHeight="1" x14ac:dyDescent="0.2">
      <c r="B54" s="71"/>
      <c r="C54" s="68"/>
      <c r="D54" s="68"/>
      <c r="E54" s="68"/>
      <c r="F54" s="68"/>
      <c r="G54" s="68"/>
      <c r="H54" s="74" t="s">
        <v>108</v>
      </c>
      <c r="I54" s="68"/>
      <c r="J54" s="68"/>
      <c r="K54" s="72" t="s">
        <v>53</v>
      </c>
      <c r="L54" s="68"/>
      <c r="M54" s="68"/>
      <c r="N54" s="72" t="s">
        <v>54</v>
      </c>
      <c r="O54" s="68"/>
      <c r="P54" s="74" t="s">
        <v>110</v>
      </c>
      <c r="Q54" s="73"/>
    </row>
    <row r="55" spans="2:17" ht="15" customHeight="1" x14ac:dyDescent="0.2">
      <c r="B55" s="71"/>
      <c r="C55" s="75" t="s">
        <v>2</v>
      </c>
      <c r="D55" s="75"/>
      <c r="E55" s="68"/>
      <c r="F55" s="68"/>
      <c r="G55" s="68"/>
      <c r="H55" s="76">
        <v>964800</v>
      </c>
      <c r="I55" s="68"/>
      <c r="J55" s="86"/>
      <c r="K55" s="87"/>
      <c r="L55" s="68"/>
      <c r="M55" s="86"/>
      <c r="N55" s="87"/>
      <c r="O55" s="68"/>
      <c r="P55" s="76">
        <v>918000</v>
      </c>
      <c r="Q55" s="73"/>
    </row>
    <row r="56" spans="2:17" ht="15" customHeight="1" x14ac:dyDescent="0.2">
      <c r="B56" s="71"/>
      <c r="C56" s="75" t="s">
        <v>42</v>
      </c>
      <c r="D56" s="75"/>
      <c r="E56" s="68"/>
      <c r="F56" s="68"/>
      <c r="G56" s="68"/>
      <c r="H56" s="76">
        <v>761940</v>
      </c>
      <c r="I56" s="68"/>
      <c r="J56" s="86"/>
      <c r="K56" s="87"/>
      <c r="L56" s="68"/>
      <c r="M56" s="86"/>
      <c r="N56" s="87"/>
      <c r="O56" s="68"/>
      <c r="P56" s="76">
        <v>828900</v>
      </c>
      <c r="Q56" s="73"/>
    </row>
    <row r="57" spans="2:17" ht="15" customHeight="1" x14ac:dyDescent="0.2">
      <c r="B57" s="71"/>
      <c r="C57" s="75" t="s">
        <v>86</v>
      </c>
      <c r="D57" s="75"/>
      <c r="E57" s="68"/>
      <c r="F57" s="68"/>
      <c r="G57" s="68"/>
      <c r="H57" s="76">
        <v>1162980</v>
      </c>
      <c r="I57" s="68"/>
      <c r="J57" s="86"/>
      <c r="K57" s="87"/>
      <c r="L57" s="68"/>
      <c r="M57" s="86"/>
      <c r="N57" s="87"/>
      <c r="O57" s="68"/>
      <c r="P57" s="76">
        <v>1268460</v>
      </c>
      <c r="Q57" s="73"/>
    </row>
    <row r="58" spans="2:17" ht="15" customHeight="1" x14ac:dyDescent="0.2">
      <c r="B58" s="71"/>
      <c r="C58" s="75" t="s">
        <v>74</v>
      </c>
      <c r="D58" s="75"/>
      <c r="E58" s="68"/>
      <c r="F58" s="68"/>
      <c r="G58" s="68"/>
      <c r="H58" s="76">
        <v>35100</v>
      </c>
      <c r="I58" s="68"/>
      <c r="J58" s="86"/>
      <c r="K58" s="87"/>
      <c r="L58" s="68"/>
      <c r="M58" s="86"/>
      <c r="N58" s="87"/>
      <c r="O58" s="68"/>
      <c r="P58" s="76">
        <v>29340</v>
      </c>
      <c r="Q58" s="73"/>
    </row>
    <row r="59" spans="2:17" ht="15" customHeight="1" x14ac:dyDescent="0.2">
      <c r="B59" s="71"/>
      <c r="C59" s="75" t="s">
        <v>87</v>
      </c>
      <c r="D59" s="75"/>
      <c r="E59" s="68"/>
      <c r="F59" s="68"/>
      <c r="G59" s="68"/>
      <c r="H59" s="76">
        <v>479700</v>
      </c>
      <c r="I59" s="68"/>
      <c r="J59" s="86"/>
      <c r="K59" s="87"/>
      <c r="L59" s="68"/>
      <c r="M59" s="86"/>
      <c r="N59" s="87"/>
      <c r="O59" s="68"/>
      <c r="P59" s="76">
        <v>315900</v>
      </c>
      <c r="Q59" s="73"/>
    </row>
    <row r="60" spans="2:17" ht="15" customHeight="1" x14ac:dyDescent="0.2">
      <c r="B60" s="71"/>
      <c r="C60" s="75" t="s">
        <v>88</v>
      </c>
      <c r="D60" s="75"/>
      <c r="E60" s="68"/>
      <c r="F60" s="68"/>
      <c r="G60" s="68"/>
      <c r="H60" s="76">
        <v>900900</v>
      </c>
      <c r="I60" s="68"/>
      <c r="J60" s="86"/>
      <c r="K60" s="87"/>
      <c r="L60" s="68"/>
      <c r="M60" s="86"/>
      <c r="N60" s="87"/>
      <c r="O60" s="68"/>
      <c r="P60" s="76">
        <v>1462500</v>
      </c>
      <c r="Q60" s="73"/>
    </row>
    <row r="61" spans="2:17" ht="15" customHeight="1" x14ac:dyDescent="0.2">
      <c r="B61" s="71"/>
      <c r="C61" s="75" t="s">
        <v>89</v>
      </c>
      <c r="D61" s="75"/>
      <c r="E61" s="68"/>
      <c r="F61" s="68"/>
      <c r="G61" s="68"/>
      <c r="H61" s="76">
        <v>-382320</v>
      </c>
      <c r="I61" s="68"/>
      <c r="J61" s="86"/>
      <c r="K61" s="87"/>
      <c r="L61" s="68"/>
      <c r="M61" s="86"/>
      <c r="N61" s="87"/>
      <c r="O61" s="68"/>
      <c r="P61" s="76">
        <v>-408600</v>
      </c>
      <c r="Q61" s="73"/>
    </row>
    <row r="62" spans="2:17" ht="15" customHeight="1" x14ac:dyDescent="0.2">
      <c r="B62" s="71"/>
      <c r="C62" s="75" t="s">
        <v>43</v>
      </c>
      <c r="D62" s="75"/>
      <c r="E62" s="68"/>
      <c r="F62" s="68"/>
      <c r="G62" s="68"/>
      <c r="H62" s="76">
        <v>454680</v>
      </c>
      <c r="I62" s="68"/>
      <c r="J62" s="86"/>
      <c r="K62" s="87"/>
      <c r="L62" s="68"/>
      <c r="M62" s="86"/>
      <c r="N62" s="87"/>
      <c r="O62" s="68"/>
      <c r="P62" s="76">
        <v>512280</v>
      </c>
      <c r="Q62" s="73"/>
    </row>
    <row r="63" spans="2:17" ht="15" customHeight="1" x14ac:dyDescent="0.2">
      <c r="B63" s="71"/>
      <c r="C63" s="75" t="s">
        <v>51</v>
      </c>
      <c r="D63" s="75"/>
      <c r="E63" s="68"/>
      <c r="F63" s="68"/>
      <c r="G63" s="68"/>
      <c r="H63" s="76">
        <v>-158760</v>
      </c>
      <c r="I63" s="68"/>
      <c r="J63" s="86"/>
      <c r="K63" s="87"/>
      <c r="L63" s="68"/>
      <c r="M63" s="86"/>
      <c r="N63" s="87"/>
      <c r="O63" s="68"/>
      <c r="P63" s="76">
        <v>-141300</v>
      </c>
      <c r="Q63" s="73"/>
    </row>
    <row r="64" spans="2:17" ht="15" customHeight="1" x14ac:dyDescent="0.2">
      <c r="B64" s="71"/>
      <c r="C64" s="75" t="s">
        <v>44</v>
      </c>
      <c r="D64" s="75"/>
      <c r="E64" s="68"/>
      <c r="F64" s="68"/>
      <c r="G64" s="68"/>
      <c r="H64" s="76">
        <v>-958320</v>
      </c>
      <c r="I64" s="68"/>
      <c r="J64" s="86"/>
      <c r="K64" s="87"/>
      <c r="L64" s="68"/>
      <c r="M64" s="86"/>
      <c r="N64" s="87"/>
      <c r="O64" s="68"/>
      <c r="P64" s="76">
        <v>-922500</v>
      </c>
      <c r="Q64" s="73"/>
    </row>
    <row r="65" spans="2:17" ht="15" customHeight="1" x14ac:dyDescent="0.2">
      <c r="B65" s="71"/>
      <c r="C65" s="75" t="s">
        <v>90</v>
      </c>
      <c r="D65" s="75"/>
      <c r="E65" s="68"/>
      <c r="F65" s="68"/>
      <c r="G65" s="68"/>
      <c r="H65" s="76">
        <v>0</v>
      </c>
      <c r="I65" s="68"/>
      <c r="J65" s="86"/>
      <c r="K65" s="87"/>
      <c r="L65" s="68"/>
      <c r="M65" s="86"/>
      <c r="N65" s="87"/>
      <c r="O65" s="68"/>
      <c r="P65" s="76">
        <v>-270000</v>
      </c>
      <c r="Q65" s="73"/>
    </row>
    <row r="66" spans="2:17" ht="15" customHeight="1" x14ac:dyDescent="0.2">
      <c r="B66" s="71"/>
      <c r="C66" s="75" t="s">
        <v>105</v>
      </c>
      <c r="D66" s="75"/>
      <c r="E66" s="68"/>
      <c r="F66" s="68"/>
      <c r="G66" s="68"/>
      <c r="H66" s="76">
        <v>-117000</v>
      </c>
      <c r="I66" s="68"/>
      <c r="J66" s="86"/>
      <c r="K66" s="87"/>
      <c r="L66" s="68"/>
      <c r="M66" s="86"/>
      <c r="N66" s="87"/>
      <c r="O66" s="68"/>
      <c r="P66" s="76">
        <v>-317000</v>
      </c>
      <c r="Q66" s="73"/>
    </row>
    <row r="67" spans="2:17" ht="15" customHeight="1" x14ac:dyDescent="0.2">
      <c r="B67" s="71"/>
      <c r="C67" s="75" t="s">
        <v>47</v>
      </c>
      <c r="D67" s="75"/>
      <c r="E67" s="68"/>
      <c r="F67" s="68"/>
      <c r="G67" s="68"/>
      <c r="H67" s="76">
        <v>-558000</v>
      </c>
      <c r="I67" s="68"/>
      <c r="J67" s="86"/>
      <c r="K67" s="87"/>
      <c r="L67" s="68"/>
      <c r="M67" s="86"/>
      <c r="N67" s="87"/>
      <c r="O67" s="68"/>
      <c r="P67" s="76">
        <v>-758000</v>
      </c>
      <c r="Q67" s="73"/>
    </row>
    <row r="68" spans="2:17" ht="15" customHeight="1" x14ac:dyDescent="0.2">
      <c r="B68" s="71"/>
      <c r="C68" s="75" t="s">
        <v>45</v>
      </c>
      <c r="D68" s="75"/>
      <c r="E68" s="68"/>
      <c r="F68" s="68"/>
      <c r="G68" s="68"/>
      <c r="H68" s="76">
        <v>-2585700</v>
      </c>
      <c r="I68" s="68"/>
      <c r="J68" s="86"/>
      <c r="K68" s="87"/>
      <c r="L68" s="68"/>
      <c r="M68" s="86"/>
      <c r="N68" s="87"/>
      <c r="O68" s="68"/>
      <c r="P68" s="76">
        <v>-2517980</v>
      </c>
      <c r="Q68" s="73"/>
    </row>
    <row r="69" spans="2:17" ht="15" customHeight="1" x14ac:dyDescent="0.2">
      <c r="B69" s="71"/>
      <c r="C69" s="75"/>
      <c r="D69" s="75"/>
      <c r="E69" s="68"/>
      <c r="F69" s="68"/>
      <c r="G69" s="68"/>
      <c r="H69" s="66"/>
      <c r="I69" s="68"/>
      <c r="J69" s="86"/>
      <c r="K69" s="87"/>
      <c r="L69" s="68"/>
      <c r="M69" s="86"/>
      <c r="N69" s="87"/>
      <c r="O69" s="68"/>
      <c r="P69" s="76"/>
      <c r="Q69" s="73"/>
    </row>
    <row r="70" spans="2:17" ht="15" customHeight="1" thickBot="1" x14ac:dyDescent="0.25">
      <c r="B70" s="71"/>
      <c r="C70" s="75" t="s">
        <v>46</v>
      </c>
      <c r="D70" s="75"/>
      <c r="E70" s="68"/>
      <c r="F70" s="68"/>
      <c r="G70" s="68"/>
      <c r="H70" s="67">
        <f>SUM(H55:H69)</f>
        <v>0</v>
      </c>
      <c r="I70" s="68"/>
      <c r="J70" s="88"/>
      <c r="K70" s="89"/>
      <c r="L70" s="68"/>
      <c r="M70" s="88"/>
      <c r="N70" s="89"/>
      <c r="O70" s="68"/>
      <c r="P70" s="67">
        <f>SUM(P55:P69)</f>
        <v>0</v>
      </c>
      <c r="Q70" s="73"/>
    </row>
    <row r="71" spans="2:17" ht="15" customHeight="1" thickTop="1" x14ac:dyDescent="0.2">
      <c r="B71" s="71"/>
      <c r="C71" s="75" t="s">
        <v>48</v>
      </c>
      <c r="D71" s="75"/>
      <c r="E71" s="68"/>
      <c r="F71" s="68"/>
      <c r="G71" s="68"/>
      <c r="H71" s="77"/>
      <c r="I71" s="68"/>
      <c r="J71" s="88"/>
      <c r="K71" s="90"/>
      <c r="L71" s="68"/>
      <c r="M71" s="88"/>
      <c r="N71" s="87"/>
      <c r="O71" s="68"/>
      <c r="P71" s="68"/>
      <c r="Q71" s="73"/>
    </row>
    <row r="72" spans="2:17" ht="15" customHeight="1" x14ac:dyDescent="0.2">
      <c r="B72" s="71"/>
      <c r="C72" s="75"/>
      <c r="D72" s="75" t="s">
        <v>94</v>
      </c>
      <c r="E72" s="68"/>
      <c r="F72" s="68"/>
      <c r="G72" s="68"/>
      <c r="H72" s="77"/>
      <c r="I72" s="68"/>
      <c r="J72" s="86"/>
      <c r="K72" s="87"/>
      <c r="L72" s="68"/>
      <c r="M72" s="88"/>
      <c r="N72" s="87"/>
      <c r="O72" s="68"/>
      <c r="P72" s="68"/>
      <c r="Q72" s="73"/>
    </row>
    <row r="73" spans="2:17" ht="15" customHeight="1" x14ac:dyDescent="0.2">
      <c r="B73" s="71"/>
      <c r="C73" s="75"/>
      <c r="D73" s="75" t="s">
        <v>95</v>
      </c>
      <c r="E73" s="68"/>
      <c r="F73" s="68"/>
      <c r="G73" s="68"/>
      <c r="H73" s="77"/>
      <c r="I73" s="68"/>
      <c r="J73" s="86"/>
      <c r="K73" s="87"/>
      <c r="L73" s="68"/>
      <c r="M73" s="88"/>
      <c r="N73" s="87"/>
      <c r="O73" s="68"/>
      <c r="P73" s="68"/>
      <c r="Q73" s="73"/>
    </row>
    <row r="74" spans="2:17" ht="15" customHeight="1" x14ac:dyDescent="0.2">
      <c r="B74" s="71"/>
      <c r="C74" s="75"/>
      <c r="D74" s="75" t="s">
        <v>96</v>
      </c>
      <c r="E74" s="68"/>
      <c r="F74" s="68"/>
      <c r="G74" s="68"/>
      <c r="H74" s="77"/>
      <c r="I74" s="68"/>
      <c r="J74" s="88"/>
      <c r="K74" s="87"/>
      <c r="L74" s="68"/>
      <c r="M74" s="86"/>
      <c r="N74" s="87"/>
      <c r="O74" s="68"/>
      <c r="P74" s="68"/>
      <c r="Q74" s="73"/>
    </row>
    <row r="75" spans="2:17" ht="15" customHeight="1" x14ac:dyDescent="0.2">
      <c r="B75" s="71"/>
      <c r="C75" s="75"/>
      <c r="D75" s="75" t="s">
        <v>77</v>
      </c>
      <c r="E75" s="68"/>
      <c r="F75" s="68"/>
      <c r="G75" s="68"/>
      <c r="H75" s="77"/>
      <c r="I75" s="68"/>
      <c r="J75" s="88"/>
      <c r="K75" s="87"/>
      <c r="L75" s="68"/>
      <c r="M75" s="86"/>
      <c r="N75" s="87"/>
      <c r="O75" s="68"/>
      <c r="P75" s="68"/>
      <c r="Q75" s="73"/>
    </row>
    <row r="76" spans="2:17" ht="15" customHeight="1" x14ac:dyDescent="0.2">
      <c r="B76" s="71"/>
      <c r="C76" s="75"/>
      <c r="D76" s="75" t="s">
        <v>78</v>
      </c>
      <c r="E76" s="68"/>
      <c r="F76" s="68"/>
      <c r="G76" s="68"/>
      <c r="H76" s="77"/>
      <c r="I76" s="68"/>
      <c r="J76" s="88"/>
      <c r="K76" s="87"/>
      <c r="L76" s="68"/>
      <c r="M76" s="86"/>
      <c r="N76" s="87"/>
      <c r="O76" s="68"/>
      <c r="P76" s="68"/>
      <c r="Q76" s="73"/>
    </row>
    <row r="77" spans="2:17" ht="15" customHeight="1" x14ac:dyDescent="0.2">
      <c r="B77" s="71"/>
      <c r="C77" s="75"/>
      <c r="D77" s="75" t="s">
        <v>79</v>
      </c>
      <c r="E77" s="68"/>
      <c r="F77" s="68"/>
      <c r="G77" s="68"/>
      <c r="H77" s="77"/>
      <c r="I77" s="68"/>
      <c r="J77" s="86"/>
      <c r="K77" s="87"/>
      <c r="L77" s="68"/>
      <c r="M77" s="88"/>
      <c r="N77" s="87"/>
      <c r="O77" s="68"/>
      <c r="P77" s="68"/>
      <c r="Q77" s="73"/>
    </row>
    <row r="78" spans="2:17" ht="15" customHeight="1" x14ac:dyDescent="0.2">
      <c r="B78" s="71"/>
      <c r="C78" s="75"/>
      <c r="D78" s="75" t="s">
        <v>80</v>
      </c>
      <c r="E78" s="68"/>
      <c r="F78" s="68"/>
      <c r="G78" s="68"/>
      <c r="H78" s="77"/>
      <c r="I78" s="68"/>
      <c r="J78" s="88"/>
      <c r="K78" s="87"/>
      <c r="L78" s="68"/>
      <c r="M78" s="86"/>
      <c r="N78" s="87"/>
      <c r="O78" s="68"/>
      <c r="P78" s="68"/>
      <c r="Q78" s="73"/>
    </row>
    <row r="79" spans="2:17" ht="15" customHeight="1" x14ac:dyDescent="0.2">
      <c r="B79" s="71"/>
      <c r="C79" s="75"/>
      <c r="D79" s="75" t="s">
        <v>81</v>
      </c>
      <c r="E79" s="68"/>
      <c r="F79" s="68"/>
      <c r="G79" s="68"/>
      <c r="H79" s="77"/>
      <c r="I79" s="68"/>
      <c r="J79" s="88"/>
      <c r="K79" s="87"/>
      <c r="L79" s="68"/>
      <c r="M79" s="86"/>
      <c r="N79" s="87"/>
      <c r="O79" s="68"/>
      <c r="P79" s="68"/>
      <c r="Q79" s="73"/>
    </row>
    <row r="80" spans="2:17" ht="15" customHeight="1" x14ac:dyDescent="0.2">
      <c r="B80" s="71"/>
      <c r="C80" s="75" t="s">
        <v>50</v>
      </c>
      <c r="D80" s="75"/>
      <c r="E80" s="68"/>
      <c r="F80" s="68"/>
      <c r="G80" s="68"/>
      <c r="H80" s="77"/>
      <c r="I80" s="68"/>
      <c r="J80" s="86"/>
      <c r="K80" s="87"/>
      <c r="L80" s="68"/>
      <c r="M80" s="88"/>
      <c r="N80" s="87"/>
      <c r="O80" s="68"/>
      <c r="P80" s="68"/>
      <c r="Q80" s="73"/>
    </row>
    <row r="81" spans="2:17" ht="15" customHeight="1" x14ac:dyDescent="0.2">
      <c r="B81" s="71"/>
      <c r="C81" s="75"/>
      <c r="D81" s="75" t="s">
        <v>49</v>
      </c>
      <c r="E81" s="68"/>
      <c r="F81" s="68"/>
      <c r="G81" s="68"/>
      <c r="H81" s="77"/>
      <c r="I81" s="68"/>
      <c r="J81" s="86"/>
      <c r="K81" s="87"/>
      <c r="L81" s="68"/>
      <c r="M81" s="86"/>
      <c r="N81" s="87"/>
      <c r="O81" s="68"/>
      <c r="P81" s="68"/>
      <c r="Q81" s="73"/>
    </row>
    <row r="82" spans="2:17" ht="15" customHeight="1" x14ac:dyDescent="0.2">
      <c r="B82" s="71"/>
      <c r="C82" s="75"/>
      <c r="D82" s="75" t="s">
        <v>97</v>
      </c>
      <c r="E82" s="68"/>
      <c r="F82" s="68"/>
      <c r="G82" s="68"/>
      <c r="H82" s="77"/>
      <c r="I82" s="68"/>
      <c r="J82" s="86"/>
      <c r="K82" s="87"/>
      <c r="L82" s="68"/>
      <c r="M82" s="86"/>
      <c r="N82" s="87"/>
      <c r="O82" s="68"/>
      <c r="P82" s="68"/>
      <c r="Q82" s="73"/>
    </row>
    <row r="83" spans="2:17" ht="15" customHeight="1" x14ac:dyDescent="0.2">
      <c r="B83" s="71"/>
      <c r="C83" s="75"/>
      <c r="D83" s="75" t="s">
        <v>98</v>
      </c>
      <c r="E83" s="68"/>
      <c r="F83" s="68"/>
      <c r="G83" s="68"/>
      <c r="H83" s="77"/>
      <c r="I83" s="68"/>
      <c r="J83" s="86"/>
      <c r="K83" s="87"/>
      <c r="L83" s="68"/>
      <c r="M83" s="86"/>
      <c r="N83" s="87"/>
      <c r="O83" s="68"/>
      <c r="P83" s="68"/>
      <c r="Q83" s="73"/>
    </row>
    <row r="84" spans="2:17" ht="15" customHeight="1" x14ac:dyDescent="0.2">
      <c r="B84" s="71"/>
      <c r="C84" s="75" t="s">
        <v>99</v>
      </c>
      <c r="D84" s="75"/>
      <c r="E84" s="68"/>
      <c r="F84" s="68"/>
      <c r="G84" s="68"/>
      <c r="H84" s="77"/>
      <c r="I84" s="68"/>
      <c r="J84" s="86"/>
      <c r="K84" s="91"/>
      <c r="L84" s="68"/>
      <c r="M84" s="86"/>
      <c r="N84" s="91"/>
      <c r="O84" s="68"/>
      <c r="P84" s="68"/>
      <c r="Q84" s="73"/>
    </row>
    <row r="85" spans="2:17" ht="15" customHeight="1" x14ac:dyDescent="0.2">
      <c r="B85" s="71"/>
      <c r="C85" s="75"/>
      <c r="D85" s="75" t="s">
        <v>75</v>
      </c>
      <c r="E85" s="68"/>
      <c r="F85" s="68"/>
      <c r="G85" s="68"/>
      <c r="H85" s="77"/>
      <c r="I85" s="68"/>
      <c r="J85" s="86"/>
      <c r="K85" s="91"/>
      <c r="L85" s="68"/>
      <c r="M85" s="86"/>
      <c r="N85" s="91"/>
      <c r="O85" s="68"/>
      <c r="P85" s="68"/>
      <c r="Q85" s="73"/>
    </row>
    <row r="86" spans="2:17" ht="15" customHeight="1" x14ac:dyDescent="0.2">
      <c r="B86" s="71"/>
      <c r="C86" s="75"/>
      <c r="D86" s="75" t="s">
        <v>100</v>
      </c>
      <c r="E86" s="68"/>
      <c r="F86" s="68"/>
      <c r="G86" s="68"/>
      <c r="H86" s="77"/>
      <c r="I86" s="68"/>
      <c r="J86" s="86"/>
      <c r="K86" s="91"/>
      <c r="L86" s="68"/>
      <c r="M86" s="86"/>
      <c r="N86" s="91"/>
      <c r="O86" s="68"/>
      <c r="P86" s="68"/>
      <c r="Q86" s="73"/>
    </row>
    <row r="87" spans="2:17" ht="15" customHeight="1" x14ac:dyDescent="0.2">
      <c r="B87" s="71"/>
      <c r="C87" s="75"/>
      <c r="D87" s="75" t="s">
        <v>101</v>
      </c>
      <c r="E87" s="68"/>
      <c r="F87" s="68"/>
      <c r="G87" s="68"/>
      <c r="H87" s="77"/>
      <c r="I87" s="68"/>
      <c r="J87" s="86"/>
      <c r="K87" s="91"/>
      <c r="L87" s="68"/>
      <c r="M87" s="86"/>
      <c r="N87" s="91"/>
      <c r="O87" s="68"/>
      <c r="P87" s="68"/>
      <c r="Q87" s="73"/>
    </row>
    <row r="88" spans="2:17" ht="15" customHeight="1" x14ac:dyDescent="0.2">
      <c r="B88" s="71"/>
      <c r="C88" s="75" t="s">
        <v>102</v>
      </c>
      <c r="D88" s="68"/>
      <c r="E88" s="68"/>
      <c r="F88" s="68"/>
      <c r="G88" s="68"/>
      <c r="H88" s="77"/>
      <c r="I88" s="68"/>
      <c r="J88" s="88"/>
      <c r="K88" s="91"/>
      <c r="L88" s="68"/>
      <c r="M88" s="88"/>
      <c r="N88" s="91"/>
      <c r="O88" s="68"/>
      <c r="P88" s="68"/>
      <c r="Q88" s="73"/>
    </row>
    <row r="89" spans="2:17" ht="15" customHeight="1" thickBot="1" x14ac:dyDescent="0.25">
      <c r="B89" s="71"/>
      <c r="C89" s="75" t="s">
        <v>46</v>
      </c>
      <c r="D89" s="68"/>
      <c r="E89" s="68"/>
      <c r="F89" s="68"/>
      <c r="G89" s="68"/>
      <c r="H89" s="77"/>
      <c r="I89" s="68"/>
      <c r="J89" s="88"/>
      <c r="K89" s="89"/>
      <c r="L89" s="68"/>
      <c r="M89" s="88"/>
      <c r="N89" s="89"/>
      <c r="O89" s="68"/>
      <c r="P89" s="68"/>
      <c r="Q89" s="73"/>
    </row>
    <row r="90" spans="2:17" ht="13.5" thickTop="1" x14ac:dyDescent="0.2">
      <c r="B90" s="78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79"/>
    </row>
  </sheetData>
  <sheetProtection password="EF22" sheet="1" objects="1" scenarios="1"/>
  <mergeCells count="32">
    <mergeCell ref="A1:K1"/>
    <mergeCell ref="J53:N53"/>
    <mergeCell ref="D40:G40"/>
    <mergeCell ref="D41:G41"/>
    <mergeCell ref="C44:I44"/>
    <mergeCell ref="B51:Q51"/>
    <mergeCell ref="B50:Q50"/>
    <mergeCell ref="D34:G34"/>
    <mergeCell ref="D35:G35"/>
    <mergeCell ref="C38:I38"/>
    <mergeCell ref="B52:Q52"/>
    <mergeCell ref="E5:J5"/>
    <mergeCell ref="A5:D5"/>
    <mergeCell ref="D39:G39"/>
    <mergeCell ref="D33:G33"/>
    <mergeCell ref="C32:I32"/>
    <mergeCell ref="A2:D2"/>
    <mergeCell ref="E2:K2"/>
    <mergeCell ref="A3:D3"/>
    <mergeCell ref="E4:J4"/>
    <mergeCell ref="E3:K3"/>
    <mergeCell ref="E28:H28"/>
    <mergeCell ref="E29:H29"/>
    <mergeCell ref="E26:H26"/>
    <mergeCell ref="C19:I19"/>
    <mergeCell ref="E7:G7"/>
    <mergeCell ref="B17:O17"/>
    <mergeCell ref="E27:H27"/>
    <mergeCell ref="A10:L10"/>
    <mergeCell ref="B15:O15"/>
    <mergeCell ref="B16:O16"/>
    <mergeCell ref="A7:D7"/>
  </mergeCells>
  <phoneticPr fontId="0" type="noConversion"/>
  <dataValidations count="13">
    <dataValidation type="list" allowBlank="1" showInputMessage="1" showErrorMessage="1" prompt="Select from drop-down list." sqref="E26:H26">
      <formula1>"Increase in accounts receivable,Decrease in accounts receivable"</formula1>
    </dataValidation>
    <dataValidation type="list" allowBlank="1" showInputMessage="1" showErrorMessage="1" sqref="E29:H29">
      <formula1>"Increase in accounts payable,Decrease in accounts payable"</formula1>
    </dataValidation>
    <dataValidation allowBlank="1" showInputMessage="1" showErrorMessage="1" prompt="Enter amounts to be deducted as negatives." sqref="K27 K40:K41 K34"/>
    <dataValidation type="list" allowBlank="1" showInputMessage="1" showErrorMessage="1" sqref="D35:G35">
      <formula1>"Less cash paid for dividends,Less cash paid for purchase of equipment"</formula1>
    </dataValidation>
    <dataValidation type="list" allowBlank="1" showInputMessage="1" showErrorMessage="1" sqref="E28:H28">
      <formula1>"Increase in prepaid expenses,Decrease in prepaid expenses"</formula1>
    </dataValidation>
    <dataValidation allowBlank="1" showErrorMessage="1" sqref="K23:K24"/>
    <dataValidation allowBlank="1" showInputMessage="1" showErrorMessage="1" prompt="Enter a net loss as a negative amount." sqref="K20"/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D34:G34">
      <formula1>"Less cash paid for acquisition of building,Less cash paid for dividends"</formula1>
    </dataValidation>
    <dataValidation type="list" allowBlank="1" showInputMessage="1" showErrorMessage="1" sqref="D33:G33">
      <formula1>"Cash received from issuance of bonds payable,Cash received from issuance of common stock,Cash received from land sold"</formula1>
    </dataValidation>
    <dataValidation type="list" allowBlank="1" showInputMessage="1" showErrorMessage="1" sqref="D39:G39">
      <formula1>"Cash received from issuance of bonds payable,Cash received from land sold"</formula1>
    </dataValidation>
    <dataValidation type="list" allowBlank="1" showInputMessage="1" showErrorMessage="1" sqref="D40:G40">
      <formula1>"Cash received from issuance of common stock,Cash received from land sold"</formula1>
    </dataValidation>
    <dataValidation type="list" allowBlank="1" showInputMessage="1" showErrorMessage="1" sqref="D41:G41">
      <formula1>"Less cash paid for acquisition of building,Less cash paid for dividends,Less cash paid for purchase of equipment"</formula1>
    </dataValidation>
  </dataValidations>
  <pageMargins left="0.75" right="0.75" top="1" bottom="1" header="0.5" footer="0.5"/>
  <pageSetup scale="80" orientation="landscape" horizontalDpi="4294967293" r:id="rId1"/>
  <headerFooter alignWithMargins="0"/>
  <rowBreaks count="1" manualBreakCount="1">
    <brk id="14" max="2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F697"/>
  <sheetViews>
    <sheetView showGridLines="0" tabSelected="1" workbookViewId="0">
      <selection activeCell="E2" sqref="E2:K2"/>
    </sheetView>
  </sheetViews>
  <sheetFormatPr defaultRowHeight="12.75" x14ac:dyDescent="0.2"/>
  <cols>
    <col min="1" max="2" width="3.7109375" customWidth="1"/>
    <col min="3" max="4" width="3" customWidth="1"/>
    <col min="5" max="5" width="22" customWidth="1"/>
    <col min="6" max="6" width="8.5703125" bestFit="1" customWidth="1"/>
    <col min="7" max="7" width="7.7109375" customWidth="1"/>
    <col min="8" max="8" width="11.28515625" customWidth="1"/>
    <col min="9" max="10" width="2.7109375" customWidth="1"/>
    <col min="11" max="11" width="10.7109375" customWidth="1"/>
    <col min="12" max="13" width="2.7109375" customWidth="1"/>
    <col min="14" max="14" width="10.7109375" customWidth="1"/>
    <col min="15" max="15" width="3.7109375" customWidth="1"/>
    <col min="16" max="16" width="10.7109375" customWidth="1"/>
    <col min="17" max="17" width="2.7109375" customWidth="1"/>
    <col min="18" max="18" width="9.7109375" customWidth="1"/>
    <col min="19" max="19" width="1.7109375" customWidth="1"/>
    <col min="20" max="20" width="9.7109375" customWidth="1"/>
    <col min="21" max="21" width="1.7109375" customWidth="1"/>
    <col min="22" max="22" width="9.7109375" customWidth="1"/>
    <col min="23" max="23" width="1.7109375" customWidth="1"/>
    <col min="24" max="24" width="9.7109375" customWidth="1"/>
    <col min="25" max="25" width="1.7109375" customWidth="1"/>
    <col min="26" max="26" width="9.7109375" customWidth="1"/>
    <col min="27" max="27" width="1.7109375" customWidth="1"/>
    <col min="29" max="29" width="5.7109375" customWidth="1"/>
    <col min="30" max="30" width="2.140625" hidden="1" customWidth="1"/>
    <col min="31" max="31" width="0" hidden="1" customWidth="1"/>
  </cols>
  <sheetData>
    <row r="1" spans="1:162" ht="19.5" x14ac:dyDescent="0.4">
      <c r="A1" s="127" t="s">
        <v>111</v>
      </c>
      <c r="B1" s="128"/>
      <c r="C1" s="128"/>
      <c r="D1" s="128"/>
      <c r="E1" s="128"/>
      <c r="F1" s="128"/>
      <c r="G1" s="128"/>
      <c r="H1" s="128"/>
      <c r="I1" s="128"/>
      <c r="J1" s="128"/>
      <c r="K1" s="129"/>
      <c r="L1" s="97"/>
      <c r="M1" s="11"/>
      <c r="N1" s="11"/>
      <c r="O1" s="11"/>
      <c r="P1" s="11"/>
      <c r="Q1" s="11"/>
      <c r="R1" s="28"/>
      <c r="S1" s="29"/>
      <c r="T1" s="30"/>
      <c r="U1" s="30"/>
      <c r="V1" s="30"/>
      <c r="W1" s="30"/>
      <c r="X1" s="30"/>
      <c r="Y1" s="30"/>
      <c r="Z1" s="30"/>
      <c r="AA1" s="30"/>
    </row>
    <row r="2" spans="1:162" ht="15" customHeight="1" x14ac:dyDescent="0.2">
      <c r="A2" s="118" t="s">
        <v>0</v>
      </c>
      <c r="B2" s="152"/>
      <c r="C2" s="153"/>
      <c r="D2" s="120"/>
      <c r="E2" s="154" t="s">
        <v>5</v>
      </c>
      <c r="F2" s="155"/>
      <c r="G2" s="155"/>
      <c r="H2" s="155"/>
      <c r="I2" s="155"/>
      <c r="J2" s="155"/>
      <c r="K2" s="155"/>
      <c r="L2" s="97"/>
      <c r="M2" s="11"/>
      <c r="N2" s="11"/>
      <c r="O2" s="11"/>
      <c r="P2" s="11"/>
      <c r="Q2" s="11"/>
      <c r="R2" s="28"/>
      <c r="S2" s="29"/>
      <c r="T2" s="30"/>
      <c r="U2" s="30"/>
      <c r="V2" s="30"/>
      <c r="W2" s="30"/>
      <c r="X2" s="30"/>
      <c r="Y2" s="30"/>
      <c r="Z2" s="30"/>
      <c r="AA2" s="30"/>
    </row>
    <row r="3" spans="1:162" ht="15" customHeight="1" x14ac:dyDescent="0.2">
      <c r="A3" s="118" t="s">
        <v>1</v>
      </c>
      <c r="B3" s="152"/>
      <c r="C3" s="153"/>
      <c r="D3" s="120"/>
      <c r="E3" s="156"/>
      <c r="F3" s="157"/>
      <c r="G3" s="157"/>
      <c r="H3" s="157"/>
      <c r="I3" s="157"/>
      <c r="J3" s="157"/>
      <c r="K3" s="157"/>
      <c r="L3" s="97"/>
      <c r="M3" s="31"/>
      <c r="N3" s="31"/>
      <c r="O3" s="31"/>
      <c r="P3" s="31"/>
      <c r="Q3" s="31"/>
      <c r="R3" s="28"/>
      <c r="S3" s="28"/>
      <c r="T3" s="27"/>
      <c r="U3" s="27"/>
      <c r="V3" s="27"/>
      <c r="W3" s="27"/>
      <c r="X3" s="27"/>
      <c r="Y3" s="27"/>
      <c r="Z3" s="27"/>
      <c r="AA3" s="27"/>
    </row>
    <row r="4" spans="1:162" ht="12.95" customHeight="1" x14ac:dyDescent="0.25">
      <c r="A4" s="1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31"/>
      <c r="N4" s="31"/>
      <c r="O4" s="31"/>
      <c r="P4" s="31"/>
      <c r="Q4" s="31"/>
      <c r="R4" s="28"/>
      <c r="S4" s="28"/>
      <c r="T4" s="27"/>
      <c r="U4" s="27"/>
      <c r="V4" s="27"/>
      <c r="W4" s="27"/>
      <c r="X4" s="27"/>
      <c r="Y4" s="27"/>
      <c r="Z4" s="27"/>
      <c r="AA4" s="27"/>
    </row>
    <row r="5" spans="1:162" ht="15" customHeight="1" x14ac:dyDescent="0.2">
      <c r="A5" s="161" t="s">
        <v>33</v>
      </c>
      <c r="B5" s="117"/>
      <c r="C5" s="117"/>
      <c r="D5" s="117"/>
      <c r="E5" s="158" t="str">
        <f>IF('Pr. 14(13)-3A'!E7=100200,"OFF","ON")</f>
        <v>ON</v>
      </c>
      <c r="F5" s="102"/>
      <c r="G5" s="102"/>
      <c r="H5" s="102"/>
      <c r="I5" s="102"/>
      <c r="J5" s="27"/>
      <c r="K5" s="27"/>
      <c r="L5" s="27"/>
      <c r="M5" s="31"/>
      <c r="N5" s="31"/>
      <c r="O5" s="31"/>
      <c r="P5" s="31"/>
      <c r="Q5" s="31"/>
      <c r="R5" s="28"/>
      <c r="S5" s="28"/>
      <c r="T5" s="27"/>
      <c r="U5" s="27"/>
      <c r="V5" s="27"/>
      <c r="W5" s="27"/>
      <c r="X5" s="27"/>
      <c r="Y5" s="27"/>
      <c r="Z5" s="27"/>
      <c r="AA5" s="27"/>
    </row>
    <row r="6" spans="1:162" ht="12.95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31"/>
      <c r="N6" s="31"/>
      <c r="O6" s="31"/>
      <c r="P6" s="31"/>
      <c r="Q6" s="31"/>
      <c r="R6" s="28"/>
      <c r="S6" s="28"/>
      <c r="T6" s="27"/>
      <c r="U6" s="27"/>
      <c r="V6" s="27"/>
      <c r="W6" s="27"/>
      <c r="X6" s="27"/>
      <c r="Y6" s="27"/>
      <c r="Z6" s="27"/>
      <c r="AA6" s="27"/>
    </row>
    <row r="7" spans="1:162" ht="15" customHeight="1" x14ac:dyDescent="0.2">
      <c r="A7" s="162"/>
      <c r="B7" s="163"/>
      <c r="C7" s="163"/>
      <c r="D7" s="163"/>
      <c r="E7" s="103"/>
      <c r="F7" s="102"/>
      <c r="G7" s="102"/>
      <c r="H7" s="27"/>
      <c r="I7" s="27"/>
      <c r="J7" s="27"/>
      <c r="K7" s="27"/>
      <c r="L7" s="27"/>
      <c r="M7" s="31"/>
      <c r="N7" s="31"/>
      <c r="O7" s="31"/>
      <c r="P7" s="31"/>
      <c r="Q7" s="31"/>
      <c r="R7" s="28"/>
      <c r="S7" s="28"/>
      <c r="T7" s="27"/>
      <c r="U7" s="27"/>
      <c r="V7" s="27"/>
      <c r="W7" s="27"/>
      <c r="X7" s="27"/>
      <c r="Y7" s="27"/>
      <c r="Z7" s="27"/>
      <c r="AA7" s="27"/>
    </row>
    <row r="8" spans="1:162" ht="15" customHeight="1" x14ac:dyDescent="0.2">
      <c r="A8" s="94" t="s">
        <v>103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28"/>
      <c r="R8" s="28"/>
      <c r="S8" s="28"/>
      <c r="T8" s="27"/>
      <c r="U8" s="27"/>
      <c r="V8" s="27"/>
      <c r="W8" s="27"/>
      <c r="X8" s="27"/>
      <c r="Y8" s="27"/>
      <c r="Z8" s="27"/>
      <c r="AA8" s="27"/>
    </row>
    <row r="9" spans="1:162" ht="15" customHeight="1" x14ac:dyDescent="0.2">
      <c r="A9" s="33" t="s">
        <v>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28"/>
      <c r="R9" s="28"/>
      <c r="S9" s="28"/>
      <c r="T9" s="27"/>
      <c r="U9" s="27"/>
      <c r="V9" s="27"/>
      <c r="W9" s="27"/>
      <c r="X9" s="27"/>
      <c r="Y9" s="27"/>
      <c r="Z9" s="27"/>
      <c r="AA9" s="27"/>
    </row>
    <row r="10" spans="1:162" x14ac:dyDescent="0.2">
      <c r="A10" s="164" t="s">
        <v>4</v>
      </c>
      <c r="B10" s="165"/>
      <c r="C10" s="165"/>
      <c r="D10" s="165"/>
      <c r="E10" s="165"/>
      <c r="F10" s="165"/>
      <c r="G10" s="165"/>
      <c r="H10" s="165"/>
      <c r="I10" s="165"/>
      <c r="J10" s="102"/>
      <c r="K10" s="102"/>
      <c r="L10" s="102"/>
      <c r="M10" s="60"/>
      <c r="N10" s="60"/>
      <c r="O10" s="60"/>
      <c r="P10" s="60"/>
      <c r="Q10" s="28"/>
      <c r="R10" s="28"/>
      <c r="S10" s="28"/>
      <c r="T10" s="27"/>
      <c r="U10" s="27"/>
      <c r="V10" s="27"/>
      <c r="W10" s="27"/>
      <c r="X10" s="27"/>
      <c r="Y10" s="27"/>
      <c r="Z10" s="27"/>
      <c r="AA10" s="27"/>
    </row>
    <row r="11" spans="1:162" x14ac:dyDescent="0.2">
      <c r="A11" s="159" t="s">
        <v>71</v>
      </c>
      <c r="B11" s="160"/>
      <c r="C11" s="160"/>
      <c r="D11" s="160"/>
      <c r="E11" s="160"/>
      <c r="F11" s="160"/>
      <c r="G11" s="160"/>
      <c r="H11" s="160"/>
      <c r="I11" s="160"/>
      <c r="J11" s="102"/>
      <c r="K11" s="102"/>
      <c r="L11" s="102"/>
      <c r="M11" s="109"/>
      <c r="N11" s="109"/>
      <c r="O11" s="109"/>
      <c r="P11" s="109"/>
      <c r="Q11" s="109"/>
      <c r="R11" s="28"/>
      <c r="S11" s="28"/>
      <c r="T11" s="27"/>
      <c r="U11" s="27"/>
      <c r="V11" s="27"/>
      <c r="W11" s="27"/>
      <c r="X11" s="27"/>
      <c r="Y11" s="27"/>
      <c r="Z11" s="27"/>
      <c r="AA11" s="27"/>
    </row>
    <row r="12" spans="1:162" x14ac:dyDescent="0.2">
      <c r="A12" s="35" t="s">
        <v>70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31"/>
      <c r="N12" s="31"/>
      <c r="O12" s="31"/>
      <c r="P12" s="31"/>
      <c r="Q12" s="31"/>
      <c r="R12" s="28"/>
      <c r="S12" s="28"/>
      <c r="T12" s="27"/>
      <c r="U12" s="27"/>
      <c r="V12" s="27"/>
      <c r="W12" s="27"/>
      <c r="X12" s="27"/>
      <c r="Y12" s="27"/>
      <c r="Z12" s="27"/>
      <c r="AA12" s="27"/>
    </row>
    <row r="13" spans="1:162" x14ac:dyDescent="0.2">
      <c r="A13" s="36"/>
      <c r="B13" s="36"/>
      <c r="C13" s="36"/>
      <c r="D13" s="36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7"/>
      <c r="U13" s="27"/>
      <c r="V13" s="27"/>
      <c r="W13" s="27"/>
      <c r="X13" s="27"/>
      <c r="Y13" s="27"/>
      <c r="Z13" s="27"/>
      <c r="AA13" s="27"/>
    </row>
    <row r="14" spans="1:162" x14ac:dyDescent="0.2">
      <c r="A14" s="37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28"/>
      <c r="S14" s="28"/>
      <c r="T14" s="28"/>
      <c r="U14" s="28"/>
      <c r="V14" s="28"/>
      <c r="W14" s="28"/>
      <c r="X14" s="28"/>
      <c r="Y14" s="28"/>
      <c r="Z14" s="37"/>
      <c r="AA14" s="37"/>
      <c r="AB14" s="1"/>
      <c r="AC14" s="1"/>
      <c r="AD14" s="3" t="s">
        <v>24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</row>
    <row r="15" spans="1:162" ht="18" customHeight="1" x14ac:dyDescent="0.2">
      <c r="A15" s="59"/>
      <c r="B15" s="110" t="s">
        <v>104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2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37"/>
      <c r="AA15" s="37"/>
      <c r="AB15" s="1"/>
      <c r="AC15" s="1"/>
      <c r="AD15" s="3" t="s">
        <v>25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</row>
    <row r="16" spans="1:162" x14ac:dyDescent="0.2">
      <c r="A16" s="37"/>
      <c r="B16" s="113" t="s">
        <v>35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5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7"/>
      <c r="AA16" s="37"/>
      <c r="AB16" s="1"/>
      <c r="AC16" s="1"/>
      <c r="AD16" s="3" t="s">
        <v>18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</row>
    <row r="17" spans="1:162" x14ac:dyDescent="0.2">
      <c r="A17" s="37"/>
      <c r="B17" s="104" t="s">
        <v>109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6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37"/>
      <c r="AA17" s="37"/>
      <c r="AB17" s="1"/>
      <c r="AC17" s="1"/>
      <c r="AD17" s="3" t="s">
        <v>21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</row>
    <row r="18" spans="1:162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37"/>
      <c r="AA18" s="37"/>
      <c r="AB18" s="1"/>
      <c r="AC18" s="1"/>
      <c r="AD18" s="3" t="s">
        <v>20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</row>
    <row r="19" spans="1:162" ht="15" customHeight="1" x14ac:dyDescent="0.2">
      <c r="A19" s="37"/>
      <c r="B19" s="44"/>
      <c r="C19" s="101" t="s">
        <v>28</v>
      </c>
      <c r="D19" s="101"/>
      <c r="E19" s="102"/>
      <c r="F19" s="102"/>
      <c r="G19" s="102"/>
      <c r="H19" s="102"/>
      <c r="I19" s="102"/>
      <c r="J19" s="45"/>
      <c r="K19" s="6"/>
      <c r="L19" s="45"/>
      <c r="M19" s="45"/>
      <c r="N19" s="6"/>
      <c r="O19" s="5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37"/>
      <c r="AA19" s="37"/>
      <c r="AB19" s="1"/>
      <c r="AC19" s="1"/>
      <c r="AD19" s="3" t="s">
        <v>22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</row>
    <row r="20" spans="1:162" ht="15" customHeight="1" x14ac:dyDescent="0.2">
      <c r="A20" s="37"/>
      <c r="B20" s="44"/>
      <c r="C20" s="45"/>
      <c r="D20" s="45" t="s">
        <v>76</v>
      </c>
      <c r="E20" s="45"/>
      <c r="F20" s="45"/>
      <c r="G20" s="45"/>
      <c r="H20" s="45"/>
      <c r="I20" s="45"/>
      <c r="J20" s="45"/>
      <c r="K20" s="46">
        <v>-35320</v>
      </c>
      <c r="L20" s="6"/>
      <c r="M20" s="45"/>
      <c r="N20" s="6"/>
      <c r="O20" s="5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37"/>
      <c r="AA20" s="37"/>
      <c r="AB20" s="1"/>
      <c r="AC20" s="1"/>
      <c r="AD20" s="3" t="s">
        <v>19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</row>
    <row r="21" spans="1:162" ht="12.95" customHeight="1" x14ac:dyDescent="0.2">
      <c r="A21" s="37"/>
      <c r="B21" s="44"/>
      <c r="C21" s="45"/>
      <c r="D21" s="45" t="s">
        <v>29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37"/>
      <c r="AA21" s="37"/>
      <c r="AB21" s="1"/>
      <c r="AC21" s="1"/>
      <c r="AD21" s="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</row>
    <row r="22" spans="1:162" ht="12.95" customHeight="1" x14ac:dyDescent="0.2">
      <c r="A22" s="37"/>
      <c r="B22" s="44"/>
      <c r="C22" s="45"/>
      <c r="D22" s="56" t="s">
        <v>30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37"/>
      <c r="AA22" s="37"/>
      <c r="AB22" s="1"/>
      <c r="AC22" s="1"/>
      <c r="AD22" s="3" t="s">
        <v>26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</row>
    <row r="23" spans="1:162" ht="15" customHeight="1" x14ac:dyDescent="0.2">
      <c r="A23" s="37"/>
      <c r="B23" s="44"/>
      <c r="C23" s="45"/>
      <c r="D23" s="54"/>
      <c r="E23" s="45" t="s">
        <v>31</v>
      </c>
      <c r="F23" s="45"/>
      <c r="G23" s="45"/>
      <c r="H23" s="45"/>
      <c r="I23" s="45"/>
      <c r="J23" s="45"/>
      <c r="K23" s="48">
        <v>55620</v>
      </c>
      <c r="L23" s="25"/>
      <c r="M23" s="45"/>
      <c r="N23" s="6"/>
      <c r="O23" s="4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37"/>
      <c r="AA23" s="37"/>
      <c r="AB23" s="1"/>
      <c r="AC23" s="1"/>
      <c r="AD23" s="3" t="s">
        <v>17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</row>
    <row r="24" spans="1:162" ht="15" customHeight="1" x14ac:dyDescent="0.2">
      <c r="A24" s="37"/>
      <c r="B24" s="44"/>
      <c r="C24" s="45"/>
      <c r="D24" s="54"/>
      <c r="E24" s="45" t="s">
        <v>77</v>
      </c>
      <c r="F24" s="45"/>
      <c r="G24" s="45"/>
      <c r="H24" s="45"/>
      <c r="I24" s="45"/>
      <c r="J24" s="45"/>
      <c r="K24" s="48">
        <v>12600</v>
      </c>
      <c r="L24" s="58"/>
      <c r="M24" s="45"/>
      <c r="N24" s="6"/>
      <c r="O24" s="4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37"/>
      <c r="AA24" s="37"/>
      <c r="AB24" s="1"/>
      <c r="AC24" s="1"/>
      <c r="AD24" s="3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</row>
    <row r="25" spans="1:162" ht="15" customHeight="1" x14ac:dyDescent="0.2">
      <c r="A25" s="37"/>
      <c r="B25" s="44"/>
      <c r="C25" s="45"/>
      <c r="D25" s="45"/>
      <c r="E25" s="56" t="s">
        <v>32</v>
      </c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37"/>
      <c r="AA25" s="37"/>
      <c r="AB25" s="1"/>
      <c r="AC25" s="1"/>
      <c r="AD25" s="3" t="s">
        <v>23</v>
      </c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</row>
    <row r="26" spans="1:162" ht="15" customHeight="1" x14ac:dyDescent="0.2">
      <c r="A26" s="37"/>
      <c r="B26" s="44"/>
      <c r="C26" s="45"/>
      <c r="D26" s="45"/>
      <c r="E26" s="149" t="s">
        <v>78</v>
      </c>
      <c r="F26" s="150"/>
      <c r="G26" s="150"/>
      <c r="H26" s="151"/>
      <c r="I26" s="45"/>
      <c r="J26" s="58"/>
      <c r="K26" s="48">
        <v>-66960</v>
      </c>
      <c r="L26" s="25"/>
      <c r="M26" s="45"/>
      <c r="N26" s="6"/>
      <c r="O26" s="47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37"/>
      <c r="AA26" s="37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</row>
    <row r="27" spans="1:162" ht="15" customHeight="1" x14ac:dyDescent="0.2">
      <c r="A27" s="37"/>
      <c r="B27" s="44"/>
      <c r="C27" s="45"/>
      <c r="D27" s="45"/>
      <c r="E27" s="149" t="s">
        <v>79</v>
      </c>
      <c r="F27" s="150"/>
      <c r="G27" s="150"/>
      <c r="H27" s="151"/>
      <c r="I27" s="45"/>
      <c r="J27" s="58"/>
      <c r="K27" s="48">
        <v>-105480</v>
      </c>
      <c r="L27" s="25"/>
      <c r="M27" s="45"/>
      <c r="N27" s="6"/>
      <c r="O27" s="47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37"/>
      <c r="AA27" s="37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</row>
    <row r="28" spans="1:162" ht="15" customHeight="1" x14ac:dyDescent="0.2">
      <c r="A28" s="37"/>
      <c r="B28" s="44"/>
      <c r="C28" s="45"/>
      <c r="D28" s="45"/>
      <c r="E28" s="149" t="s">
        <v>80</v>
      </c>
      <c r="F28" s="150"/>
      <c r="G28" s="150"/>
      <c r="H28" s="151"/>
      <c r="I28" s="45"/>
      <c r="J28" s="58"/>
      <c r="K28" s="63">
        <v>5760</v>
      </c>
      <c r="L28" s="25"/>
      <c r="M28" s="45"/>
      <c r="N28" s="6"/>
      <c r="O28" s="47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37"/>
      <c r="AA28" s="3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</row>
    <row r="29" spans="1:162" ht="15" customHeight="1" x14ac:dyDescent="0.2">
      <c r="A29" s="37"/>
      <c r="B29" s="44"/>
      <c r="C29" s="45"/>
      <c r="D29" s="45"/>
      <c r="E29" s="149" t="s">
        <v>81</v>
      </c>
      <c r="F29" s="150"/>
      <c r="G29" s="150"/>
      <c r="H29" s="151"/>
      <c r="I29" s="45"/>
      <c r="J29" s="58"/>
      <c r="K29" s="49">
        <v>-35820</v>
      </c>
      <c r="L29" s="25"/>
      <c r="M29" s="45"/>
      <c r="N29" s="6"/>
      <c r="O29" s="47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37"/>
      <c r="AA29" s="3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</row>
    <row r="30" spans="1:162" ht="15" customHeight="1" x14ac:dyDescent="0.2">
      <c r="A30" s="37"/>
      <c r="B30" s="44"/>
      <c r="C30" s="45"/>
      <c r="D30" s="45" t="s">
        <v>106</v>
      </c>
      <c r="E30" s="45"/>
      <c r="F30" s="45"/>
      <c r="G30" s="45"/>
      <c r="H30" s="45"/>
      <c r="I30" s="45"/>
      <c r="J30" s="45"/>
      <c r="K30" s="6"/>
      <c r="L30" s="45"/>
      <c r="M30" s="45"/>
      <c r="N30" s="46">
        <f>SUM(K20:K29)</f>
        <v>-169600</v>
      </c>
      <c r="O30" s="24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37"/>
      <c r="AA30" s="37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</row>
    <row r="31" spans="1:162" ht="12" customHeight="1" x14ac:dyDescent="0.2">
      <c r="A31" s="37"/>
      <c r="B31" s="44"/>
      <c r="C31" s="45"/>
      <c r="D31" s="45"/>
      <c r="E31" s="45"/>
      <c r="F31" s="45"/>
      <c r="G31" s="45"/>
      <c r="H31" s="45"/>
      <c r="I31" s="45"/>
      <c r="J31" s="45"/>
      <c r="K31" s="6"/>
      <c r="L31" s="45"/>
      <c r="M31" s="45"/>
      <c r="N31" s="6"/>
      <c r="O31" s="57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37"/>
      <c r="AA31" s="37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</row>
    <row r="32" spans="1:162" ht="15" customHeight="1" x14ac:dyDescent="0.2">
      <c r="A32" s="37"/>
      <c r="B32" s="44"/>
      <c r="C32" s="101" t="s">
        <v>36</v>
      </c>
      <c r="D32" s="101"/>
      <c r="E32" s="102"/>
      <c r="F32" s="102"/>
      <c r="G32" s="102"/>
      <c r="H32" s="102"/>
      <c r="I32" s="102"/>
      <c r="J32" s="45"/>
      <c r="K32" s="6"/>
      <c r="L32" s="45"/>
      <c r="M32" s="45"/>
      <c r="N32" s="6"/>
      <c r="O32" s="57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37"/>
      <c r="AA32" s="37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</row>
    <row r="33" spans="1:162" ht="15" customHeight="1" x14ac:dyDescent="0.2">
      <c r="A33" s="37"/>
      <c r="B33" s="44"/>
      <c r="C33" s="45"/>
      <c r="D33" s="146" t="s">
        <v>82</v>
      </c>
      <c r="E33" s="147"/>
      <c r="F33" s="147"/>
      <c r="G33" s="148"/>
      <c r="H33" s="45"/>
      <c r="I33" s="45"/>
      <c r="J33" s="45"/>
      <c r="K33" s="46">
        <v>151200</v>
      </c>
      <c r="L33" s="45"/>
      <c r="M33" s="45"/>
      <c r="N33" s="6"/>
      <c r="O33" s="57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7"/>
      <c r="AA33" s="37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</row>
    <row r="34" spans="1:162" ht="15" customHeight="1" x14ac:dyDescent="0.2">
      <c r="A34" s="37"/>
      <c r="B34" s="44"/>
      <c r="C34" s="45"/>
      <c r="D34" s="146" t="s">
        <v>83</v>
      </c>
      <c r="E34" s="147"/>
      <c r="F34" s="147"/>
      <c r="G34" s="148"/>
      <c r="H34" s="45"/>
      <c r="I34" s="45"/>
      <c r="J34" s="45"/>
      <c r="K34" s="48">
        <v>-561600</v>
      </c>
      <c r="L34" s="45"/>
      <c r="M34" s="45"/>
      <c r="N34" s="6"/>
      <c r="O34" s="57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37"/>
      <c r="AA34" s="37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</row>
    <row r="35" spans="1:162" ht="15" customHeight="1" x14ac:dyDescent="0.2">
      <c r="A35" s="37"/>
      <c r="B35" s="44"/>
      <c r="C35" s="45"/>
      <c r="D35" s="146" t="s">
        <v>37</v>
      </c>
      <c r="E35" s="147"/>
      <c r="F35" s="147"/>
      <c r="G35" s="148"/>
      <c r="H35" s="45"/>
      <c r="I35" s="45"/>
      <c r="J35" s="45"/>
      <c r="K35" s="49">
        <v>-104400</v>
      </c>
      <c r="L35" s="45"/>
      <c r="M35" s="45"/>
      <c r="N35" s="6"/>
      <c r="O35" s="57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37"/>
      <c r="AA35" s="37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</row>
    <row r="36" spans="1:162" ht="15" customHeight="1" x14ac:dyDescent="0.2">
      <c r="A36" s="37"/>
      <c r="B36" s="44"/>
      <c r="C36" s="45"/>
      <c r="D36" s="45" t="s">
        <v>72</v>
      </c>
      <c r="E36" s="45"/>
      <c r="F36" s="45"/>
      <c r="G36" s="45"/>
      <c r="H36" s="45"/>
      <c r="I36" s="45"/>
      <c r="J36" s="45"/>
      <c r="K36" s="6"/>
      <c r="L36" s="45"/>
      <c r="M36" s="45"/>
      <c r="N36" s="48">
        <f>SUM(K33:K35)</f>
        <v>-514800</v>
      </c>
      <c r="O36" s="57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37"/>
      <c r="AA36" s="37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</row>
    <row r="37" spans="1:162" ht="12" customHeight="1" x14ac:dyDescent="0.2">
      <c r="A37" s="37"/>
      <c r="B37" s="44"/>
      <c r="C37" s="45"/>
      <c r="D37" s="45"/>
      <c r="E37" s="45"/>
      <c r="F37" s="45"/>
      <c r="G37" s="45"/>
      <c r="H37" s="45"/>
      <c r="I37" s="45"/>
      <c r="J37" s="45"/>
      <c r="K37" s="6"/>
      <c r="L37" s="45"/>
      <c r="M37" s="45"/>
      <c r="N37" s="6"/>
      <c r="O37" s="57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37"/>
      <c r="AA37" s="37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</row>
    <row r="38" spans="1:162" ht="15" customHeight="1" x14ac:dyDescent="0.2">
      <c r="A38" s="37"/>
      <c r="B38" s="44"/>
      <c r="C38" s="101" t="s">
        <v>38</v>
      </c>
      <c r="D38" s="101"/>
      <c r="E38" s="102"/>
      <c r="F38" s="102"/>
      <c r="G38" s="102"/>
      <c r="H38" s="102"/>
      <c r="I38" s="102"/>
      <c r="J38" s="45"/>
      <c r="K38" s="6"/>
      <c r="L38" s="45"/>
      <c r="M38" s="45"/>
      <c r="N38" s="6"/>
      <c r="O38" s="5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37"/>
      <c r="AA38" s="37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</row>
    <row r="39" spans="1:162" ht="15" customHeight="1" x14ac:dyDescent="0.2">
      <c r="A39" s="37"/>
      <c r="B39" s="44"/>
      <c r="C39" s="45"/>
      <c r="D39" s="146" t="s">
        <v>84</v>
      </c>
      <c r="E39" s="147"/>
      <c r="F39" s="147"/>
      <c r="G39" s="148"/>
      <c r="H39" s="45"/>
      <c r="I39" s="45"/>
      <c r="J39" s="45"/>
      <c r="K39" s="46">
        <v>270000</v>
      </c>
      <c r="L39" s="45"/>
      <c r="M39" s="45"/>
      <c r="N39" s="6"/>
      <c r="O39" s="57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37"/>
      <c r="AA39" s="37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</row>
    <row r="40" spans="1:162" ht="15" customHeight="1" x14ac:dyDescent="0.2">
      <c r="A40" s="37"/>
      <c r="B40" s="44"/>
      <c r="C40" s="45"/>
      <c r="D40" s="146" t="s">
        <v>85</v>
      </c>
      <c r="E40" s="147"/>
      <c r="F40" s="147"/>
      <c r="G40" s="148"/>
      <c r="H40" s="45"/>
      <c r="I40" s="45"/>
      <c r="J40" s="45"/>
      <c r="K40" s="48">
        <v>400000</v>
      </c>
      <c r="L40" s="45"/>
      <c r="M40" s="45"/>
      <c r="N40" s="6"/>
      <c r="O40" s="57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37"/>
      <c r="AA40" s="37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</row>
    <row r="41" spans="1:162" ht="15" customHeight="1" x14ac:dyDescent="0.2">
      <c r="A41" s="37"/>
      <c r="B41" s="44"/>
      <c r="C41" s="45"/>
      <c r="D41" s="146" t="s">
        <v>41</v>
      </c>
      <c r="E41" s="147"/>
      <c r="F41" s="147"/>
      <c r="G41" s="148"/>
      <c r="H41" s="45"/>
      <c r="I41" s="45"/>
      <c r="J41" s="45"/>
      <c r="K41" s="49">
        <v>-32400</v>
      </c>
      <c r="L41" s="45"/>
      <c r="M41" s="45"/>
      <c r="N41" s="6"/>
      <c r="O41" s="57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37"/>
      <c r="AA41" s="37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</row>
    <row r="42" spans="1:162" ht="15" customHeight="1" x14ac:dyDescent="0.2">
      <c r="A42" s="37"/>
      <c r="B42" s="44"/>
      <c r="C42" s="45"/>
      <c r="D42" s="45" t="s">
        <v>107</v>
      </c>
      <c r="E42" s="45"/>
      <c r="F42" s="45"/>
      <c r="G42" s="45"/>
      <c r="H42" s="45"/>
      <c r="I42" s="45"/>
      <c r="J42" s="45"/>
      <c r="K42" s="6"/>
      <c r="L42" s="45"/>
      <c r="M42" s="45"/>
      <c r="N42" s="49">
        <f>K39+K40+K41</f>
        <v>637600</v>
      </c>
      <c r="O42" s="5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37"/>
      <c r="AA42" s="37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</row>
    <row r="43" spans="1:162" ht="12" customHeight="1" x14ac:dyDescent="0.2">
      <c r="A43" s="37"/>
      <c r="B43" s="44"/>
      <c r="C43" s="45"/>
      <c r="D43" s="45"/>
      <c r="E43" s="45"/>
      <c r="F43" s="45"/>
      <c r="G43" s="45"/>
      <c r="H43" s="45"/>
      <c r="I43" s="45"/>
      <c r="J43" s="45"/>
      <c r="K43" s="6"/>
      <c r="L43" s="45"/>
      <c r="M43" s="45"/>
      <c r="N43" s="6"/>
      <c r="O43" s="57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37"/>
      <c r="AA43" s="3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</row>
    <row r="44" spans="1:162" ht="15" customHeight="1" x14ac:dyDescent="0.2">
      <c r="A44" s="37"/>
      <c r="B44" s="44"/>
      <c r="C44" s="101" t="s">
        <v>73</v>
      </c>
      <c r="D44" s="101"/>
      <c r="E44" s="109"/>
      <c r="F44" s="109"/>
      <c r="G44" s="109"/>
      <c r="H44" s="109"/>
      <c r="I44" s="109"/>
      <c r="J44" s="45"/>
      <c r="K44" s="6"/>
      <c r="L44" s="45"/>
      <c r="M44" s="45"/>
      <c r="N44" s="46">
        <f>SUM(N30:N42)</f>
        <v>-46800</v>
      </c>
      <c r="O44" s="57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</row>
    <row r="45" spans="1:162" ht="15" customHeight="1" x14ac:dyDescent="0.2">
      <c r="A45" s="37"/>
      <c r="B45" s="44"/>
      <c r="C45" s="45" t="s">
        <v>39</v>
      </c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49">
        <v>964800</v>
      </c>
      <c r="O45" s="57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</row>
    <row r="46" spans="1:162" ht="15" customHeight="1" thickBot="1" x14ac:dyDescent="0.25">
      <c r="A46" s="37"/>
      <c r="B46" s="44"/>
      <c r="C46" s="45" t="s">
        <v>40</v>
      </c>
      <c r="D46" s="45"/>
      <c r="E46" s="45"/>
      <c r="F46" s="45"/>
      <c r="G46" s="93"/>
      <c r="H46" s="45"/>
      <c r="I46" s="45"/>
      <c r="J46" s="45"/>
      <c r="K46" s="6"/>
      <c r="L46" s="45"/>
      <c r="M46" s="45"/>
      <c r="N46" s="61">
        <f>N44+N45</f>
        <v>918000</v>
      </c>
      <c r="O46" s="57"/>
      <c r="P46" s="92"/>
      <c r="Q46" s="28"/>
      <c r="R46" s="28"/>
      <c r="S46" s="28"/>
      <c r="T46" s="28"/>
      <c r="U46" s="28"/>
      <c r="V46" s="28"/>
      <c r="W46" s="28"/>
      <c r="X46" s="28"/>
      <c r="Y46" s="28"/>
      <c r="Z46" s="37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</row>
    <row r="47" spans="1:162" ht="14.1" customHeight="1" thickTop="1" x14ac:dyDescent="0.2">
      <c r="A47" s="37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2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37"/>
      <c r="AA47" s="37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</row>
    <row r="48" spans="1:162" x14ac:dyDescent="0.2">
      <c r="A48" s="37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64"/>
      <c r="R48" s="28"/>
      <c r="S48" s="28"/>
      <c r="T48" s="28"/>
      <c r="U48" s="28"/>
      <c r="V48" s="28"/>
      <c r="W48" s="28"/>
      <c r="X48" s="28"/>
      <c r="Y48" s="28"/>
      <c r="Z48" s="37"/>
      <c r="AA48" s="37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</row>
    <row r="49" spans="1:162" x14ac:dyDescent="0.2">
      <c r="A49" s="1"/>
      <c r="B49" s="70" t="s">
        <v>56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</row>
    <row r="50" spans="1:162" ht="18" customHeight="1" x14ac:dyDescent="0.2">
      <c r="A50" s="1"/>
      <c r="B50" s="137" t="s">
        <v>104</v>
      </c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9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</row>
    <row r="51" spans="1:162" x14ac:dyDescent="0.2">
      <c r="A51" s="1"/>
      <c r="B51" s="134" t="s">
        <v>57</v>
      </c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6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</row>
    <row r="52" spans="1:162" x14ac:dyDescent="0.2">
      <c r="A52" s="1"/>
      <c r="B52" s="140" t="s">
        <v>109</v>
      </c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4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</row>
    <row r="53" spans="1:162" x14ac:dyDescent="0.2">
      <c r="A53" s="1"/>
      <c r="B53" s="71"/>
      <c r="C53" s="68"/>
      <c r="D53" s="68"/>
      <c r="E53" s="68"/>
      <c r="F53" s="68"/>
      <c r="G53" s="68"/>
      <c r="H53" s="72" t="s">
        <v>52</v>
      </c>
      <c r="I53" s="68"/>
      <c r="J53" s="130" t="s">
        <v>55</v>
      </c>
      <c r="K53" s="130"/>
      <c r="L53" s="130"/>
      <c r="M53" s="130"/>
      <c r="N53" s="130"/>
      <c r="O53" s="68"/>
      <c r="P53" s="72" t="s">
        <v>52</v>
      </c>
      <c r="Q53" s="7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</row>
    <row r="54" spans="1:162" x14ac:dyDescent="0.2">
      <c r="A54" s="1"/>
      <c r="B54" s="71"/>
      <c r="C54" s="68"/>
      <c r="D54" s="68"/>
      <c r="E54" s="68"/>
      <c r="F54" s="68"/>
      <c r="G54" s="68"/>
      <c r="H54" s="74" t="s">
        <v>108</v>
      </c>
      <c r="I54" s="68"/>
      <c r="J54" s="68"/>
      <c r="K54" s="72" t="s">
        <v>53</v>
      </c>
      <c r="L54" s="68"/>
      <c r="M54" s="68"/>
      <c r="N54" s="72" t="s">
        <v>54</v>
      </c>
      <c r="O54" s="68"/>
      <c r="P54" s="74" t="s">
        <v>110</v>
      </c>
      <c r="Q54" s="7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</row>
    <row r="55" spans="1:162" ht="15" customHeight="1" x14ac:dyDescent="0.2">
      <c r="A55" s="1"/>
      <c r="B55" s="71"/>
      <c r="C55" s="75" t="s">
        <v>2</v>
      </c>
      <c r="D55" s="75"/>
      <c r="E55" s="68"/>
      <c r="F55" s="68"/>
      <c r="G55" s="68"/>
      <c r="H55" s="76">
        <v>964800</v>
      </c>
      <c r="I55" s="68"/>
      <c r="J55" s="84"/>
      <c r="K55" s="80"/>
      <c r="L55" s="68"/>
      <c r="M55" s="84" t="s">
        <v>91</v>
      </c>
      <c r="N55" s="80">
        <f>H55-P55</f>
        <v>46800</v>
      </c>
      <c r="O55" s="68"/>
      <c r="P55" s="76">
        <v>918000</v>
      </c>
      <c r="Q55" s="7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</row>
    <row r="56" spans="1:162" ht="15" customHeight="1" x14ac:dyDescent="0.2">
      <c r="A56" s="1"/>
      <c r="B56" s="71"/>
      <c r="C56" s="75" t="s">
        <v>42</v>
      </c>
      <c r="D56" s="75"/>
      <c r="E56" s="68"/>
      <c r="F56" s="68"/>
      <c r="G56" s="68"/>
      <c r="H56" s="76">
        <v>761940</v>
      </c>
      <c r="I56" s="68"/>
      <c r="J56" s="84" t="s">
        <v>65</v>
      </c>
      <c r="K56" s="80">
        <f>P56-H56</f>
        <v>66960</v>
      </c>
      <c r="L56" s="68"/>
      <c r="M56" s="84"/>
      <c r="N56" s="80"/>
      <c r="O56" s="68"/>
      <c r="P56" s="76">
        <v>828900</v>
      </c>
      <c r="Q56" s="7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</row>
    <row r="57" spans="1:162" ht="15" customHeight="1" x14ac:dyDescent="0.2">
      <c r="A57" s="1"/>
      <c r="B57" s="71"/>
      <c r="C57" s="75" t="s">
        <v>86</v>
      </c>
      <c r="D57" s="75"/>
      <c r="E57" s="68"/>
      <c r="F57" s="68"/>
      <c r="G57" s="68"/>
      <c r="H57" s="76">
        <v>1162980</v>
      </c>
      <c r="I57" s="68"/>
      <c r="J57" s="84" t="s">
        <v>64</v>
      </c>
      <c r="K57" s="80">
        <f>P57-H57</f>
        <v>105480</v>
      </c>
      <c r="L57" s="68"/>
      <c r="M57" s="84"/>
      <c r="N57" s="80"/>
      <c r="O57" s="68"/>
      <c r="P57" s="76">
        <v>1268460</v>
      </c>
      <c r="Q57" s="7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</row>
    <row r="58" spans="1:162" ht="15" customHeight="1" x14ac:dyDescent="0.2">
      <c r="A58" s="1"/>
      <c r="B58" s="71"/>
      <c r="C58" s="75" t="s">
        <v>74</v>
      </c>
      <c r="D58" s="75"/>
      <c r="E58" s="68"/>
      <c r="F58" s="68"/>
      <c r="G58" s="68"/>
      <c r="H58" s="76">
        <v>35100</v>
      </c>
      <c r="I58" s="68"/>
      <c r="J58" s="84"/>
      <c r="K58" s="80"/>
      <c r="L58" s="68"/>
      <c r="M58" s="84" t="s">
        <v>66</v>
      </c>
      <c r="N58" s="80">
        <f>H58-P58</f>
        <v>5760</v>
      </c>
      <c r="O58" s="68"/>
      <c r="P58" s="76">
        <v>29340</v>
      </c>
      <c r="Q58" s="7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</row>
    <row r="59" spans="1:162" ht="15" customHeight="1" x14ac:dyDescent="0.2">
      <c r="A59" s="1"/>
      <c r="B59" s="71"/>
      <c r="C59" s="75" t="s">
        <v>87</v>
      </c>
      <c r="D59" s="75"/>
      <c r="E59" s="68"/>
      <c r="F59" s="68"/>
      <c r="G59" s="68"/>
      <c r="H59" s="76">
        <v>479700</v>
      </c>
      <c r="I59" s="68"/>
      <c r="J59" s="84" t="s">
        <v>61</v>
      </c>
      <c r="K59" s="80"/>
      <c r="L59" s="68"/>
      <c r="M59" s="84" t="s">
        <v>58</v>
      </c>
      <c r="N59" s="80">
        <f>H59-P59</f>
        <v>163800</v>
      </c>
      <c r="O59" s="68"/>
      <c r="P59" s="76">
        <v>315900</v>
      </c>
      <c r="Q59" s="7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</row>
    <row r="60" spans="1:162" ht="15" customHeight="1" x14ac:dyDescent="0.2">
      <c r="A60" s="1"/>
      <c r="B60" s="71"/>
      <c r="C60" s="75" t="s">
        <v>88</v>
      </c>
      <c r="D60" s="75"/>
      <c r="E60" s="68"/>
      <c r="F60" s="68"/>
      <c r="G60" s="68"/>
      <c r="H60" s="76">
        <v>900900</v>
      </c>
      <c r="I60" s="68"/>
      <c r="J60" s="84" t="s">
        <v>65</v>
      </c>
      <c r="K60" s="80">
        <f>P60-H60</f>
        <v>561600</v>
      </c>
      <c r="L60" s="68"/>
      <c r="M60" s="84"/>
      <c r="N60" s="80"/>
      <c r="O60" s="68"/>
      <c r="P60" s="76">
        <v>1462500</v>
      </c>
      <c r="Q60" s="7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</row>
    <row r="61" spans="1:162" ht="15" customHeight="1" x14ac:dyDescent="0.2">
      <c r="A61" s="1"/>
      <c r="B61" s="71"/>
      <c r="C61" s="75" t="s">
        <v>89</v>
      </c>
      <c r="D61" s="75"/>
      <c r="E61" s="68"/>
      <c r="F61" s="68"/>
      <c r="G61" s="68"/>
      <c r="H61" s="76">
        <v>-382320</v>
      </c>
      <c r="I61" s="68"/>
      <c r="J61" s="84"/>
      <c r="K61" s="80"/>
      <c r="L61" s="68"/>
      <c r="M61" s="84" t="s">
        <v>62</v>
      </c>
      <c r="N61" s="80">
        <v>26280</v>
      </c>
      <c r="O61" s="68"/>
      <c r="P61" s="76">
        <v>-408600</v>
      </c>
      <c r="Q61" s="7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</row>
    <row r="62" spans="1:162" ht="15" customHeight="1" x14ac:dyDescent="0.2">
      <c r="A62" s="1"/>
      <c r="B62" s="71"/>
      <c r="C62" s="75" t="s">
        <v>43</v>
      </c>
      <c r="D62" s="75"/>
      <c r="E62" s="68"/>
      <c r="F62" s="68"/>
      <c r="G62" s="68"/>
      <c r="H62" s="76">
        <v>454680</v>
      </c>
      <c r="I62" s="68"/>
      <c r="J62" s="84" t="s">
        <v>60</v>
      </c>
      <c r="K62" s="80">
        <v>104400</v>
      </c>
      <c r="L62" s="68"/>
      <c r="M62" s="84" t="s">
        <v>64</v>
      </c>
      <c r="N62" s="80">
        <v>46800</v>
      </c>
      <c r="O62" s="68"/>
      <c r="P62" s="76">
        <v>512280</v>
      </c>
      <c r="Q62" s="7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ht="15" customHeight="1" x14ac:dyDescent="0.2">
      <c r="A63" s="1"/>
      <c r="B63" s="71"/>
      <c r="C63" s="75" t="s">
        <v>51</v>
      </c>
      <c r="D63" s="75"/>
      <c r="E63" s="68"/>
      <c r="F63" s="68"/>
      <c r="G63" s="68"/>
      <c r="H63" s="76">
        <v>-158760</v>
      </c>
      <c r="I63" s="68"/>
      <c r="J63" s="84" t="s">
        <v>64</v>
      </c>
      <c r="K63" s="80">
        <v>46800</v>
      </c>
      <c r="L63" s="68"/>
      <c r="M63" s="84" t="s">
        <v>67</v>
      </c>
      <c r="N63" s="80">
        <v>29340</v>
      </c>
      <c r="O63" s="68"/>
      <c r="P63" s="76">
        <v>-141300</v>
      </c>
      <c r="Q63" s="7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ht="15" customHeight="1" x14ac:dyDescent="0.2">
      <c r="A64" s="1"/>
      <c r="B64" s="71"/>
      <c r="C64" s="75" t="s">
        <v>44</v>
      </c>
      <c r="D64" s="75"/>
      <c r="E64" s="68"/>
      <c r="F64" s="68"/>
      <c r="G64" s="68"/>
      <c r="H64" s="76">
        <v>-958320</v>
      </c>
      <c r="I64" s="68"/>
      <c r="J64" s="84" t="s">
        <v>68</v>
      </c>
      <c r="K64" s="80">
        <f>P64-H64</f>
        <v>35820</v>
      </c>
      <c r="L64" s="68"/>
      <c r="M64" s="84"/>
      <c r="N64" s="80"/>
      <c r="O64" s="68"/>
      <c r="P64" s="76">
        <v>-922500</v>
      </c>
      <c r="Q64" s="7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ht="15" customHeight="1" x14ac:dyDescent="0.2">
      <c r="A65" s="1"/>
      <c r="B65" s="71"/>
      <c r="C65" s="75" t="s">
        <v>90</v>
      </c>
      <c r="D65" s="75"/>
      <c r="E65" s="68"/>
      <c r="F65" s="68"/>
      <c r="G65" s="68"/>
      <c r="H65" s="76">
        <v>0</v>
      </c>
      <c r="I65" s="68"/>
      <c r="J65" s="84"/>
      <c r="K65" s="80"/>
      <c r="L65" s="68"/>
      <c r="M65" s="84" t="s">
        <v>92</v>
      </c>
      <c r="N65" s="80">
        <v>270000</v>
      </c>
      <c r="O65" s="68"/>
      <c r="P65" s="76">
        <v>-270000</v>
      </c>
      <c r="Q65" s="7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ht="15" customHeight="1" x14ac:dyDescent="0.2">
      <c r="A66" s="1"/>
      <c r="B66" s="71"/>
      <c r="C66" s="75" t="s">
        <v>105</v>
      </c>
      <c r="D66" s="75"/>
      <c r="E66" s="68"/>
      <c r="F66" s="68"/>
      <c r="G66" s="68"/>
      <c r="H66" s="76">
        <v>-117000</v>
      </c>
      <c r="I66" s="68"/>
      <c r="J66" s="84"/>
      <c r="K66" s="80"/>
      <c r="L66" s="68"/>
      <c r="M66" s="84" t="s">
        <v>93</v>
      </c>
      <c r="N66" s="80">
        <v>200000</v>
      </c>
      <c r="O66" s="68"/>
      <c r="P66" s="76">
        <v>-317000</v>
      </c>
      <c r="Q66" s="7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ht="15" customHeight="1" x14ac:dyDescent="0.2">
      <c r="A67" s="1"/>
      <c r="B67" s="71"/>
      <c r="C67" s="75" t="s">
        <v>47</v>
      </c>
      <c r="D67" s="75"/>
      <c r="E67" s="68"/>
      <c r="F67" s="68"/>
      <c r="G67" s="68"/>
      <c r="H67" s="76">
        <v>-558000</v>
      </c>
      <c r="I67" s="68"/>
      <c r="J67" s="84"/>
      <c r="K67" s="80"/>
      <c r="L67" s="68"/>
      <c r="M67" s="84" t="s">
        <v>93</v>
      </c>
      <c r="N67" s="80">
        <v>200000</v>
      </c>
      <c r="O67" s="68"/>
      <c r="P67" s="76">
        <v>-758000</v>
      </c>
      <c r="Q67" s="7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ht="15" customHeight="1" x14ac:dyDescent="0.2">
      <c r="A68" s="1"/>
      <c r="B68" s="71"/>
      <c r="C68" s="75" t="s">
        <v>45</v>
      </c>
      <c r="D68" s="75"/>
      <c r="E68" s="68"/>
      <c r="F68" s="68"/>
      <c r="G68" s="68"/>
      <c r="H68" s="76">
        <v>-2585700</v>
      </c>
      <c r="I68" s="68"/>
      <c r="J68" s="84" t="s">
        <v>69</v>
      </c>
      <c r="K68" s="80">
        <v>35320</v>
      </c>
      <c r="L68" s="68"/>
      <c r="M68" s="84"/>
      <c r="N68" s="80"/>
      <c r="O68" s="68"/>
      <c r="P68" s="76">
        <v>-2517980</v>
      </c>
      <c r="Q68" s="7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ht="15" customHeight="1" x14ac:dyDescent="0.2">
      <c r="A69" s="1"/>
      <c r="B69" s="71"/>
      <c r="C69" s="75"/>
      <c r="D69" s="75"/>
      <c r="E69" s="68"/>
      <c r="F69" s="68"/>
      <c r="G69" s="68"/>
      <c r="H69" s="66"/>
      <c r="I69" s="68"/>
      <c r="J69" s="84" t="s">
        <v>63</v>
      </c>
      <c r="K69" s="80">
        <v>32400</v>
      </c>
      <c r="L69" s="68"/>
      <c r="M69" s="84"/>
      <c r="N69" s="80"/>
      <c r="O69" s="68"/>
      <c r="P69" s="76"/>
      <c r="Q69" s="7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ht="15" customHeight="1" thickBot="1" x14ac:dyDescent="0.25">
      <c r="A70" s="1"/>
      <c r="B70" s="71"/>
      <c r="C70" s="75" t="s">
        <v>46</v>
      </c>
      <c r="D70" s="75"/>
      <c r="E70" s="68"/>
      <c r="F70" s="68"/>
      <c r="G70" s="68"/>
      <c r="H70" s="67">
        <f>SUM(H55:H69)</f>
        <v>0</v>
      </c>
      <c r="I70" s="68"/>
      <c r="J70" s="65"/>
      <c r="K70" s="82">
        <f>SUM(K55:K69)</f>
        <v>988780</v>
      </c>
      <c r="L70" s="68"/>
      <c r="M70" s="65"/>
      <c r="N70" s="82">
        <f>SUM(N55:N69)</f>
        <v>988780</v>
      </c>
      <c r="O70" s="68"/>
      <c r="P70" s="67">
        <f>SUM(P55:P69)</f>
        <v>0</v>
      </c>
      <c r="Q70" s="7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ht="15" customHeight="1" thickTop="1" x14ac:dyDescent="0.2">
      <c r="A71" s="1"/>
      <c r="B71" s="71"/>
      <c r="C71" s="75" t="s">
        <v>48</v>
      </c>
      <c r="D71" s="75"/>
      <c r="E71" s="68"/>
      <c r="F71" s="68"/>
      <c r="G71" s="68"/>
      <c r="H71" s="77"/>
      <c r="I71" s="68"/>
      <c r="J71" s="65"/>
      <c r="K71" s="83"/>
      <c r="L71" s="68"/>
      <c r="M71" s="65"/>
      <c r="N71" s="80"/>
      <c r="O71" s="68"/>
      <c r="P71" s="68"/>
      <c r="Q71" s="7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ht="15" customHeight="1" x14ac:dyDescent="0.2">
      <c r="A72" s="1"/>
      <c r="B72" s="71"/>
      <c r="C72" s="75"/>
      <c r="D72" s="75" t="s">
        <v>94</v>
      </c>
      <c r="E72" s="68"/>
      <c r="F72" s="68"/>
      <c r="G72" s="68"/>
      <c r="H72" s="77"/>
      <c r="I72" s="68"/>
      <c r="J72" s="84"/>
      <c r="K72" s="80"/>
      <c r="L72" s="68"/>
      <c r="M72" s="65" t="s">
        <v>69</v>
      </c>
      <c r="N72" s="80">
        <v>35320</v>
      </c>
      <c r="O72" s="68"/>
      <c r="P72" s="68"/>
      <c r="Q72" s="7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ht="15" customHeight="1" x14ac:dyDescent="0.2">
      <c r="A73" s="1"/>
      <c r="B73" s="71"/>
      <c r="C73" s="75"/>
      <c r="D73" s="75" t="s">
        <v>95</v>
      </c>
      <c r="E73" s="68"/>
      <c r="F73" s="68"/>
      <c r="G73" s="68"/>
      <c r="H73" s="77"/>
      <c r="I73" s="68"/>
      <c r="J73" s="84" t="s">
        <v>67</v>
      </c>
      <c r="K73" s="80">
        <v>29340</v>
      </c>
      <c r="L73" s="68"/>
      <c r="M73" s="65"/>
      <c r="N73" s="80"/>
      <c r="O73" s="68"/>
      <c r="P73" s="68"/>
      <c r="Q73" s="7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ht="15" customHeight="1" x14ac:dyDescent="0.2">
      <c r="A74" s="1"/>
      <c r="B74" s="71"/>
      <c r="C74" s="75"/>
      <c r="D74" s="75" t="s">
        <v>96</v>
      </c>
      <c r="E74" s="68"/>
      <c r="F74" s="68"/>
      <c r="G74" s="68"/>
      <c r="H74" s="77"/>
      <c r="I74" s="68"/>
      <c r="J74" s="65" t="s">
        <v>62</v>
      </c>
      <c r="K74" s="80">
        <v>26280</v>
      </c>
      <c r="L74" s="68"/>
      <c r="M74" s="84"/>
      <c r="N74" s="80"/>
      <c r="O74" s="68"/>
      <c r="P74" s="68"/>
      <c r="Q74" s="7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ht="15" customHeight="1" x14ac:dyDescent="0.2">
      <c r="A75" s="1"/>
      <c r="B75" s="71"/>
      <c r="C75" s="75"/>
      <c r="D75" s="75" t="s">
        <v>77</v>
      </c>
      <c r="E75" s="68"/>
      <c r="F75" s="68"/>
      <c r="G75" s="68"/>
      <c r="H75" s="77"/>
      <c r="I75" s="68"/>
      <c r="J75" s="65" t="s">
        <v>58</v>
      </c>
      <c r="K75" s="80">
        <v>12600</v>
      </c>
      <c r="L75" s="68"/>
      <c r="M75" s="84"/>
      <c r="N75" s="80"/>
      <c r="O75" s="68"/>
      <c r="P75" s="68"/>
      <c r="Q75" s="7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ht="15" customHeight="1" x14ac:dyDescent="0.2">
      <c r="A76" s="1"/>
      <c r="B76" s="71"/>
      <c r="C76" s="75"/>
      <c r="D76" s="75" t="s">
        <v>78</v>
      </c>
      <c r="E76" s="68"/>
      <c r="F76" s="68"/>
      <c r="G76" s="68"/>
      <c r="H76" s="77"/>
      <c r="I76" s="68"/>
      <c r="J76" s="65"/>
      <c r="K76" s="80"/>
      <c r="L76" s="68"/>
      <c r="M76" s="84" t="s">
        <v>65</v>
      </c>
      <c r="N76" s="80">
        <v>66960</v>
      </c>
      <c r="O76" s="68"/>
      <c r="P76" s="68"/>
      <c r="Q76" s="7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ht="15" customHeight="1" x14ac:dyDescent="0.2">
      <c r="A77" s="1"/>
      <c r="B77" s="71"/>
      <c r="C77" s="75"/>
      <c r="D77" s="75" t="s">
        <v>79</v>
      </c>
      <c r="E77" s="68"/>
      <c r="F77" s="68"/>
      <c r="G77" s="68"/>
      <c r="H77" s="77"/>
      <c r="I77" s="68"/>
      <c r="J77" s="84"/>
      <c r="K77" s="80"/>
      <c r="L77" s="68"/>
      <c r="M77" s="65" t="s">
        <v>61</v>
      </c>
      <c r="N77" s="80">
        <v>105480</v>
      </c>
      <c r="O77" s="68"/>
      <c r="P77" s="68"/>
      <c r="Q77" s="7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ht="15" customHeight="1" x14ac:dyDescent="0.2">
      <c r="A78" s="1"/>
      <c r="B78" s="71"/>
      <c r="C78" s="75"/>
      <c r="D78" s="75" t="s">
        <v>80</v>
      </c>
      <c r="E78" s="68"/>
      <c r="F78" s="68"/>
      <c r="G78" s="68"/>
      <c r="H78" s="77"/>
      <c r="I78" s="68"/>
      <c r="J78" s="65" t="s">
        <v>66</v>
      </c>
      <c r="K78" s="80">
        <v>5760</v>
      </c>
      <c r="L78" s="68"/>
      <c r="M78" s="84"/>
      <c r="N78" s="80"/>
      <c r="O78" s="68"/>
      <c r="P78" s="68"/>
      <c r="Q78" s="7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ht="15" customHeight="1" x14ac:dyDescent="0.2">
      <c r="A79" s="1"/>
      <c r="B79" s="71"/>
      <c r="C79" s="75"/>
      <c r="D79" s="75" t="s">
        <v>81</v>
      </c>
      <c r="E79" s="68"/>
      <c r="F79" s="68"/>
      <c r="G79" s="68"/>
      <c r="H79" s="77"/>
      <c r="I79" s="68"/>
      <c r="J79" s="65"/>
      <c r="K79" s="80"/>
      <c r="L79" s="68"/>
      <c r="M79" s="84" t="s">
        <v>68</v>
      </c>
      <c r="N79" s="80">
        <v>35820</v>
      </c>
      <c r="O79" s="68"/>
      <c r="P79" s="68"/>
      <c r="Q79" s="7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ht="15" customHeight="1" x14ac:dyDescent="0.2">
      <c r="A80" s="1"/>
      <c r="B80" s="71"/>
      <c r="C80" s="75" t="s">
        <v>50</v>
      </c>
      <c r="D80" s="75"/>
      <c r="E80" s="68"/>
      <c r="F80" s="68"/>
      <c r="G80" s="68"/>
      <c r="H80" s="77"/>
      <c r="I80" s="68"/>
      <c r="J80" s="84"/>
      <c r="K80" s="80"/>
      <c r="L80" s="68"/>
      <c r="M80" s="65"/>
      <c r="N80" s="80"/>
      <c r="O80" s="68"/>
      <c r="P80" s="68"/>
      <c r="Q80" s="7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ht="15" customHeight="1" x14ac:dyDescent="0.2">
      <c r="A81" s="1"/>
      <c r="B81" s="71"/>
      <c r="C81" s="75"/>
      <c r="D81" s="75" t="s">
        <v>49</v>
      </c>
      <c r="E81" s="68"/>
      <c r="F81" s="68"/>
      <c r="G81" s="68"/>
      <c r="H81" s="77"/>
      <c r="I81" s="68"/>
      <c r="J81" s="84"/>
      <c r="K81" s="80"/>
      <c r="L81" s="68"/>
      <c r="M81" s="84" t="s">
        <v>60</v>
      </c>
      <c r="N81" s="80">
        <v>104400</v>
      </c>
      <c r="O81" s="68"/>
      <c r="P81" s="68"/>
      <c r="Q81" s="7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ht="15" customHeight="1" x14ac:dyDescent="0.2">
      <c r="A82" s="1"/>
      <c r="B82" s="71"/>
      <c r="C82" s="75"/>
      <c r="D82" s="75" t="s">
        <v>97</v>
      </c>
      <c r="E82" s="68"/>
      <c r="F82" s="68"/>
      <c r="G82" s="68"/>
      <c r="H82" s="77"/>
      <c r="I82" s="68"/>
      <c r="J82" s="84"/>
      <c r="K82" s="80"/>
      <c r="L82" s="68"/>
      <c r="M82" s="84" t="s">
        <v>59</v>
      </c>
      <c r="N82" s="80">
        <v>561600</v>
      </c>
      <c r="O82" s="68"/>
      <c r="P82" s="68"/>
      <c r="Q82" s="7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ht="15" customHeight="1" x14ac:dyDescent="0.2">
      <c r="A83" s="1"/>
      <c r="B83" s="71"/>
      <c r="C83" s="75"/>
      <c r="D83" s="75" t="s">
        <v>98</v>
      </c>
      <c r="E83" s="68"/>
      <c r="F83" s="68"/>
      <c r="G83" s="68"/>
      <c r="H83" s="77"/>
      <c r="I83" s="68"/>
      <c r="J83" s="84" t="s">
        <v>58</v>
      </c>
      <c r="K83" s="80">
        <v>151200</v>
      </c>
      <c r="L83" s="68"/>
      <c r="M83" s="84"/>
      <c r="N83" s="80"/>
      <c r="O83" s="68"/>
      <c r="P83" s="68"/>
      <c r="Q83" s="7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ht="15" customHeight="1" x14ac:dyDescent="0.2">
      <c r="A84" s="1"/>
      <c r="B84" s="71"/>
      <c r="C84" s="75" t="s">
        <v>99</v>
      </c>
      <c r="D84" s="75"/>
      <c r="E84" s="68"/>
      <c r="F84" s="68"/>
      <c r="G84" s="68"/>
      <c r="H84" s="77"/>
      <c r="I84" s="68"/>
      <c r="J84" s="84"/>
      <c r="K84" s="81"/>
      <c r="L84" s="68"/>
      <c r="M84" s="84"/>
      <c r="N84" s="81"/>
      <c r="O84" s="68"/>
      <c r="P84" s="68"/>
      <c r="Q84" s="7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ht="15" customHeight="1" x14ac:dyDescent="0.2">
      <c r="A85" s="1"/>
      <c r="B85" s="71"/>
      <c r="C85" s="75"/>
      <c r="D85" s="75" t="s">
        <v>75</v>
      </c>
      <c r="E85" s="68"/>
      <c r="F85" s="68"/>
      <c r="G85" s="68"/>
      <c r="H85" s="77"/>
      <c r="I85" s="68"/>
      <c r="J85" s="84"/>
      <c r="K85" s="81"/>
      <c r="L85" s="68"/>
      <c r="M85" s="84" t="s">
        <v>63</v>
      </c>
      <c r="N85" s="81">
        <v>32400</v>
      </c>
      <c r="O85" s="68"/>
      <c r="P85" s="68"/>
      <c r="Q85" s="7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ht="15" customHeight="1" x14ac:dyDescent="0.2">
      <c r="A86" s="1"/>
      <c r="B86" s="71"/>
      <c r="C86" s="75"/>
      <c r="D86" s="75" t="s">
        <v>100</v>
      </c>
      <c r="E86" s="68"/>
      <c r="F86" s="68"/>
      <c r="G86" s="68"/>
      <c r="H86" s="77"/>
      <c r="I86" s="68"/>
      <c r="J86" s="84" t="s">
        <v>92</v>
      </c>
      <c r="K86" s="81">
        <v>270000</v>
      </c>
      <c r="L86" s="68"/>
      <c r="M86" s="84"/>
      <c r="N86" s="81"/>
      <c r="O86" s="68"/>
      <c r="P86" s="68"/>
      <c r="Q86" s="7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ht="15" customHeight="1" x14ac:dyDescent="0.2">
      <c r="A87" s="1"/>
      <c r="B87" s="71"/>
      <c r="C87" s="75"/>
      <c r="D87" s="75" t="s">
        <v>101</v>
      </c>
      <c r="E87" s="68"/>
      <c r="F87" s="68"/>
      <c r="G87" s="68"/>
      <c r="H87" s="77"/>
      <c r="I87" s="68"/>
      <c r="J87" s="84" t="s">
        <v>93</v>
      </c>
      <c r="K87" s="81">
        <v>400000</v>
      </c>
      <c r="L87" s="68"/>
      <c r="M87" s="84"/>
      <c r="N87" s="81"/>
      <c r="O87" s="68"/>
      <c r="P87" s="68"/>
      <c r="Q87" s="7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ht="15" customHeight="1" x14ac:dyDescent="0.2">
      <c r="A88" s="1"/>
      <c r="B88" s="71"/>
      <c r="C88" s="75" t="s">
        <v>102</v>
      </c>
      <c r="D88" s="68"/>
      <c r="E88" s="68"/>
      <c r="F88" s="68"/>
      <c r="G88" s="68"/>
      <c r="H88" s="77"/>
      <c r="I88" s="68"/>
      <c r="J88" s="65" t="s">
        <v>91</v>
      </c>
      <c r="K88" s="81">
        <v>46800</v>
      </c>
      <c r="L88" s="68"/>
      <c r="M88" s="65"/>
      <c r="N88" s="81"/>
      <c r="O88" s="68"/>
      <c r="P88" s="68"/>
      <c r="Q88" s="7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ht="15" customHeight="1" thickBot="1" x14ac:dyDescent="0.25">
      <c r="A89" s="1"/>
      <c r="B89" s="71"/>
      <c r="C89" s="75" t="s">
        <v>46</v>
      </c>
      <c r="D89" s="68"/>
      <c r="E89" s="68"/>
      <c r="F89" s="68"/>
      <c r="G89" s="68"/>
      <c r="H89" s="77"/>
      <c r="I89" s="68"/>
      <c r="J89" s="65"/>
      <c r="K89" s="82">
        <f>SUM(K72:K88)</f>
        <v>941980</v>
      </c>
      <c r="L89" s="68"/>
      <c r="M89" s="65"/>
      <c r="N89" s="82">
        <f>SUM(N72:N88)</f>
        <v>941980</v>
      </c>
      <c r="O89" s="68"/>
      <c r="P89" s="68"/>
      <c r="Q89" s="7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ht="13.5" thickTop="1" x14ac:dyDescent="0.2">
      <c r="A90" s="1"/>
      <c r="B90" s="78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79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</row>
    <row r="184" spans="1:16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</row>
    <row r="200" spans="1:16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</row>
    <row r="201" spans="1:16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</row>
    <row r="202" spans="1:16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</row>
    <row r="203" spans="1:16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</row>
    <row r="204" spans="1:16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</row>
    <row r="205" spans="1:16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</row>
    <row r="206" spans="1:16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</row>
    <row r="207" spans="1:16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</row>
    <row r="208" spans="1:16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</row>
    <row r="209" spans="1:16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</row>
    <row r="210" spans="1:16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</row>
    <row r="211" spans="1:16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</row>
    <row r="212" spans="1:16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</row>
    <row r="213" spans="1:16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</row>
    <row r="214" spans="1:16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</row>
    <row r="215" spans="1:16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</row>
    <row r="216" spans="1:16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</row>
    <row r="217" spans="1:16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</row>
    <row r="218" spans="1:16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</row>
    <row r="219" spans="1:16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</row>
    <row r="220" spans="1:16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</row>
    <row r="221" spans="1:16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</row>
    <row r="222" spans="1:16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</row>
    <row r="223" spans="1:16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</row>
    <row r="224" spans="1:16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</row>
    <row r="225" spans="1:16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</row>
    <row r="226" spans="1:16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</row>
    <row r="227" spans="1:16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</row>
    <row r="228" spans="1:16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</row>
    <row r="229" spans="1:16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</row>
    <row r="230" spans="1:16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</row>
    <row r="231" spans="1:16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</row>
    <row r="232" spans="1:16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</row>
    <row r="233" spans="1:16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</row>
    <row r="234" spans="1:16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</row>
    <row r="235" spans="1:16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</row>
    <row r="236" spans="1:16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</row>
    <row r="237" spans="1:16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</row>
    <row r="238" spans="1:16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</row>
    <row r="239" spans="1:16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</row>
    <row r="240" spans="1:16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</row>
    <row r="241" spans="1:16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</row>
    <row r="242" spans="1:16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</row>
    <row r="243" spans="1:16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</row>
    <row r="244" spans="1:16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</row>
    <row r="245" spans="1:16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</row>
    <row r="246" spans="1:16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</row>
    <row r="247" spans="1:16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</row>
    <row r="248" spans="1:16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</row>
    <row r="249" spans="1:16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</row>
    <row r="250" spans="1:16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</row>
    <row r="251" spans="1:16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</row>
    <row r="252" spans="1:16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</row>
    <row r="253" spans="1:16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</row>
    <row r="254" spans="1:16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</row>
    <row r="255" spans="1:16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</row>
    <row r="256" spans="1:16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</row>
    <row r="257" spans="1:162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</row>
    <row r="258" spans="1:16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</row>
    <row r="259" spans="1:162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</row>
    <row r="260" spans="1:16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</row>
    <row r="261" spans="1:162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</row>
    <row r="262" spans="1:16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</row>
    <row r="263" spans="1:16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</row>
    <row r="264" spans="1:16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</row>
    <row r="265" spans="1:16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</row>
    <row r="266" spans="1:16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16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16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16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16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16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16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</sheetData>
  <sheetProtection password="DFEA" sheet="1" objects="1" scenarios="1"/>
  <mergeCells count="32">
    <mergeCell ref="C32:I32"/>
    <mergeCell ref="D41:G41"/>
    <mergeCell ref="D34:G34"/>
    <mergeCell ref="A1:K1"/>
    <mergeCell ref="A2:D2"/>
    <mergeCell ref="A3:D3"/>
    <mergeCell ref="E26:H26"/>
    <mergeCell ref="E2:K2"/>
    <mergeCell ref="E3:K3"/>
    <mergeCell ref="E5:I5"/>
    <mergeCell ref="E7:G7"/>
    <mergeCell ref="A11:Q11"/>
    <mergeCell ref="A5:D5"/>
    <mergeCell ref="A7:D7"/>
    <mergeCell ref="B15:O15"/>
    <mergeCell ref="A10:L10"/>
    <mergeCell ref="D35:G35"/>
    <mergeCell ref="E29:H29"/>
    <mergeCell ref="D33:G33"/>
    <mergeCell ref="J53:N53"/>
    <mergeCell ref="B16:O16"/>
    <mergeCell ref="B17:O17"/>
    <mergeCell ref="C19:I19"/>
    <mergeCell ref="E28:H28"/>
    <mergeCell ref="E27:H27"/>
    <mergeCell ref="C44:I44"/>
    <mergeCell ref="B51:Q51"/>
    <mergeCell ref="B52:Q52"/>
    <mergeCell ref="D39:G39"/>
    <mergeCell ref="D40:G40"/>
    <mergeCell ref="B50:Q50"/>
    <mergeCell ref="C38:I38"/>
  </mergeCells>
  <phoneticPr fontId="0" type="noConversion"/>
  <dataValidations xWindow="533" yWindow="646" count="13">
    <dataValidation allowBlank="1" showInputMessage="1" showErrorMessage="1" prompt="Enter amounts to be deducted as negatives." sqref="K27 K40:K41 K34"/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E29:H29">
      <formula1>"Increase in accounts payable,Decrease in accounts payable"</formula1>
    </dataValidation>
    <dataValidation type="list" allowBlank="1" showInputMessage="1" showErrorMessage="1" sqref="D35:G35">
      <formula1>"Less cash paid for dividends,Less cash paid for purchase of equipment"</formula1>
    </dataValidation>
    <dataValidation type="list" allowBlank="1" showInputMessage="1" showErrorMessage="1" sqref="E28:H28">
      <formula1>"Increase in prepaid expenses,Decrease in prepaid expenses"</formula1>
    </dataValidation>
    <dataValidation allowBlank="1" showErrorMessage="1" sqref="K23:K24"/>
    <dataValidation allowBlank="1" showInputMessage="1" showErrorMessage="1" prompt="Enter a net loss as a negative amount." sqref="K20"/>
    <dataValidation type="list" allowBlank="1" showInputMessage="1" showErrorMessage="1" sqref="D34:G34">
      <formula1>"Less cash paid for acquisition of building,Less cash paid for dividends"</formula1>
    </dataValidation>
    <dataValidation type="list" allowBlank="1" showInputMessage="1" showErrorMessage="1" sqref="D33:G33">
      <formula1>"Cash received from issuance of bonds payable,Cash received from issuance of common stock,Cash received from land sold"</formula1>
    </dataValidation>
    <dataValidation type="list" allowBlank="1" showInputMessage="1" showErrorMessage="1" sqref="D39:G39">
      <formula1>"Cash received from issuance of bonds payable,Cash received from land sold"</formula1>
    </dataValidation>
    <dataValidation type="list" allowBlank="1" showInputMessage="1" showErrorMessage="1" sqref="D40:G40">
      <formula1>"Cash received from issuance of common stock,Cash received from land sold"</formula1>
    </dataValidation>
    <dataValidation type="list" allowBlank="1" showInputMessage="1" showErrorMessage="1" sqref="D41:G41">
      <formula1>"Less cash paid for acquisition of building,Less cash paid for dividends,Less cash paid for purchase of equipment"</formula1>
    </dataValidation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14(13)-3A</vt:lpstr>
      <vt:lpstr>Sol</vt:lpstr>
      <vt:lpstr>'Pr. 14(13)-3A'!Print_Area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2003-10-09T18:53:52Z</cp:lastPrinted>
  <dcterms:created xsi:type="dcterms:W3CDTF">2003-09-26T16:25:32Z</dcterms:created>
  <dcterms:modified xsi:type="dcterms:W3CDTF">2015-01-05T15:24:33Z</dcterms:modified>
</cp:coreProperties>
</file>